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9786\Desktop\"/>
    </mc:Choice>
  </mc:AlternateContent>
  <xr:revisionPtr revIDLastSave="0" documentId="13_ncr:1_{76AA45C5-1820-42DB-B811-B13B8BD799E3}" xr6:coauthVersionLast="47" xr6:coauthVersionMax="47" xr10:uidLastSave="{00000000-0000-0000-0000-000000000000}"/>
  <bookViews>
    <workbookView xWindow="28680" yWindow="-4620" windowWidth="29040" windowHeight="16440" activeTab="12" xr2:uid="{00000000-000D-0000-FFFF-FFFF00000000}"/>
  </bookViews>
  <sheets>
    <sheet name="Jan" sheetId="36" r:id="rId1"/>
    <sheet name="Feb" sheetId="37" r:id="rId2"/>
    <sheet name="Mar" sheetId="38" r:id="rId3"/>
    <sheet name="Apr" sheetId="28" r:id="rId4"/>
    <sheet name="May" sheetId="39" r:id="rId5"/>
    <sheet name="Jun" sheetId="32" r:id="rId6"/>
    <sheet name="Jul" sheetId="33" r:id="rId7"/>
    <sheet name="Aug" sheetId="34" r:id="rId8"/>
    <sheet name="Sep" sheetId="35" r:id="rId9"/>
    <sheet name="Oct" sheetId="30" r:id="rId10"/>
    <sheet name="Nov" sheetId="31" r:id="rId11"/>
    <sheet name="Dec" sheetId="29" r:id="rId12"/>
    <sheet name="Yearly Review" sheetId="13" r:id="rId13"/>
    <sheet name="To Hide" sheetId="14" state="hidden" r:id="rId14"/>
    <sheet name="Budget Planner v1" sheetId="15" state="hidden" r:id="rId15"/>
    <sheet name="Summary" sheetId="16" state="hidden" r:id="rId16"/>
  </sheets>
  <externalReferences>
    <externalReference r:id="rId17"/>
  </externalReferences>
  <definedNames>
    <definedName name="StartingBalance" localSheetId="3">Apr!$L$7</definedName>
    <definedName name="StartingBalance" localSheetId="7">Aug!$L$7</definedName>
    <definedName name="StartingBalance" localSheetId="14">'Budget Planner v1'!$L$7</definedName>
    <definedName name="StartingBalance" localSheetId="11">Dec!$L$7</definedName>
    <definedName name="StartingBalance" localSheetId="1">Feb!$L$7</definedName>
    <definedName name="StartingBalance" localSheetId="0">Jan!$L$7</definedName>
    <definedName name="StartingBalance" localSheetId="6">Jul!$L$7</definedName>
    <definedName name="StartingBalance" localSheetId="5">Jun!$L$7</definedName>
    <definedName name="StartingBalance" localSheetId="2">Mar!$L$7</definedName>
    <definedName name="StartingBalance" localSheetId="4">May!$L$7</definedName>
    <definedName name="StartingBalance" localSheetId="10">Nov!$L$7</definedName>
    <definedName name="StartingBalance" localSheetId="9">Oct!$L$7</definedName>
    <definedName name="StartingBalance" localSheetId="8">Sep!$L$7</definedName>
    <definedName name="StartingBalance" localSheetId="12">'Yearly Review'!$L$7</definedName>
    <definedName name="StartingBalance">Summary!$L$7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29" l="1"/>
  <c r="K45" i="29"/>
  <c r="L20" i="29"/>
  <c r="K15" i="29"/>
  <c r="I11" i="29" s="1"/>
  <c r="J15" i="29"/>
  <c r="J11" i="29"/>
  <c r="J10" i="29"/>
  <c r="I10" i="29"/>
  <c r="L45" i="31"/>
  <c r="K45" i="31"/>
  <c r="L20" i="31"/>
  <c r="K15" i="31"/>
  <c r="H30" i="31" s="1"/>
  <c r="J15" i="31"/>
  <c r="J11" i="31"/>
  <c r="J10" i="31"/>
  <c r="I10" i="31"/>
  <c r="L45" i="30"/>
  <c r="K45" i="30"/>
  <c r="L20" i="30"/>
  <c r="K15" i="30"/>
  <c r="I11" i="30" s="1"/>
  <c r="J15" i="30"/>
  <c r="I10" i="30" s="1"/>
  <c r="J11" i="30"/>
  <c r="J10" i="30"/>
  <c r="L45" i="35"/>
  <c r="K45" i="35"/>
  <c r="L20" i="35"/>
  <c r="K15" i="35"/>
  <c r="I11" i="35" s="1"/>
  <c r="J15" i="35"/>
  <c r="I10" i="35" s="1"/>
  <c r="J11" i="35"/>
  <c r="J10" i="35"/>
  <c r="L45" i="34"/>
  <c r="K45" i="34"/>
  <c r="L20" i="34"/>
  <c r="K15" i="34"/>
  <c r="H30" i="34" s="1"/>
  <c r="J15" i="34"/>
  <c r="I10" i="34" s="1"/>
  <c r="J11" i="34"/>
  <c r="J10" i="34"/>
  <c r="L45" i="33"/>
  <c r="K45" i="33"/>
  <c r="L20" i="33"/>
  <c r="K15" i="33"/>
  <c r="I11" i="33" s="1"/>
  <c r="J15" i="33"/>
  <c r="J11" i="33"/>
  <c r="J10" i="33"/>
  <c r="I10" i="33"/>
  <c r="L45" i="32"/>
  <c r="K45" i="32"/>
  <c r="H30" i="32"/>
  <c r="L20" i="32"/>
  <c r="K15" i="32"/>
  <c r="I11" i="32" s="1"/>
  <c r="J15" i="32"/>
  <c r="J11" i="32"/>
  <c r="J10" i="32"/>
  <c r="I10" i="32"/>
  <c r="L45" i="39"/>
  <c r="K45" i="39"/>
  <c r="L20" i="39"/>
  <c r="K15" i="39"/>
  <c r="H30" i="39" s="1"/>
  <c r="J15" i="39"/>
  <c r="J11" i="39"/>
  <c r="J10" i="39"/>
  <c r="I10" i="39"/>
  <c r="L45" i="28"/>
  <c r="K45" i="28"/>
  <c r="L20" i="28"/>
  <c r="K15" i="28"/>
  <c r="H30" i="28" s="1"/>
  <c r="J15" i="28"/>
  <c r="J11" i="28"/>
  <c r="J10" i="28"/>
  <c r="I10" i="28"/>
  <c r="L45" i="38"/>
  <c r="K45" i="38"/>
  <c r="L20" i="38"/>
  <c r="K15" i="38"/>
  <c r="I11" i="38" s="1"/>
  <c r="J15" i="38"/>
  <c r="J11" i="38"/>
  <c r="J10" i="38"/>
  <c r="I10" i="38"/>
  <c r="L36" i="13"/>
  <c r="K36" i="13"/>
  <c r="I11" i="28" l="1"/>
  <c r="I11" i="39"/>
  <c r="I11" i="31"/>
  <c r="I11" i="34"/>
  <c r="H30" i="29"/>
  <c r="H30" i="30"/>
  <c r="H30" i="35"/>
  <c r="H30" i="33"/>
  <c r="H30" i="38"/>
  <c r="C41" i="39"/>
  <c r="E15" i="39"/>
  <c r="H25" i="39" s="1"/>
  <c r="D15" i="39"/>
  <c r="C10" i="39" s="1"/>
  <c r="D11" i="39"/>
  <c r="C11" i="39"/>
  <c r="C40" i="39" s="1"/>
  <c r="B6" i="14" s="1"/>
  <c r="C41" i="38"/>
  <c r="E15" i="38"/>
  <c r="H25" i="38" s="1"/>
  <c r="D15" i="38"/>
  <c r="D11" i="38"/>
  <c r="C10" i="38"/>
  <c r="L45" i="37"/>
  <c r="K45" i="37"/>
  <c r="C41" i="37"/>
  <c r="L20" i="37"/>
  <c r="K15" i="37"/>
  <c r="H30" i="37" s="1"/>
  <c r="J15" i="37"/>
  <c r="I10" i="37" s="1"/>
  <c r="E15" i="37"/>
  <c r="H25" i="37" s="1"/>
  <c r="D15" i="37"/>
  <c r="J11" i="37"/>
  <c r="I11" i="37"/>
  <c r="D11" i="37"/>
  <c r="C11" i="37"/>
  <c r="J10" i="37"/>
  <c r="C10" i="37"/>
  <c r="L45" i="36"/>
  <c r="K45" i="36"/>
  <c r="C41" i="36"/>
  <c r="L20" i="36"/>
  <c r="K15" i="36"/>
  <c r="H30" i="36" s="1"/>
  <c r="J15" i="36"/>
  <c r="I10" i="36" s="1"/>
  <c r="E15" i="36"/>
  <c r="C11" i="36" s="1"/>
  <c r="D15" i="36"/>
  <c r="J11" i="36"/>
  <c r="D11" i="36"/>
  <c r="J10" i="36"/>
  <c r="C10" i="36"/>
  <c r="C41" i="35"/>
  <c r="E15" i="35"/>
  <c r="H25" i="35" s="1"/>
  <c r="D15" i="35"/>
  <c r="C10" i="35" s="1"/>
  <c r="D11" i="35"/>
  <c r="C41" i="34"/>
  <c r="E15" i="34"/>
  <c r="H25" i="34" s="1"/>
  <c r="D15" i="34"/>
  <c r="C10" i="34" s="1"/>
  <c r="D11" i="34"/>
  <c r="C41" i="33"/>
  <c r="E15" i="33"/>
  <c r="H25" i="33" s="1"/>
  <c r="D15" i="33"/>
  <c r="D11" i="33"/>
  <c r="C10" i="33"/>
  <c r="C41" i="32"/>
  <c r="E15" i="32"/>
  <c r="D15" i="32"/>
  <c r="D11" i="32"/>
  <c r="C10" i="32"/>
  <c r="C41" i="31"/>
  <c r="E15" i="31"/>
  <c r="H25" i="31" s="1"/>
  <c r="D15" i="31"/>
  <c r="C10" i="31" s="1"/>
  <c r="D11" i="31"/>
  <c r="C11" i="31"/>
  <c r="C40" i="31" s="1"/>
  <c r="B12" i="14" s="1"/>
  <c r="C41" i="30"/>
  <c r="E15" i="30"/>
  <c r="H25" i="30" s="1"/>
  <c r="D15" i="30"/>
  <c r="C10" i="30" s="1"/>
  <c r="D11" i="30"/>
  <c r="C41" i="29"/>
  <c r="E15" i="29"/>
  <c r="H25" i="29" s="1"/>
  <c r="D15" i="29"/>
  <c r="C10" i="29" s="1"/>
  <c r="D11" i="29"/>
  <c r="D15" i="28"/>
  <c r="C10" i="28" s="1"/>
  <c r="C41" i="28"/>
  <c r="E15" i="28"/>
  <c r="D11" i="28"/>
  <c r="L43" i="16"/>
  <c r="K43" i="16"/>
  <c r="F43" i="16"/>
  <c r="E43" i="16"/>
  <c r="F42" i="16"/>
  <c r="F41" i="16"/>
  <c r="F40" i="16"/>
  <c r="F39" i="16"/>
  <c r="F38" i="16"/>
  <c r="F37" i="16"/>
  <c r="F36" i="16"/>
  <c r="F35" i="16"/>
  <c r="L34" i="16"/>
  <c r="F34" i="16"/>
  <c r="L33" i="16"/>
  <c r="F33" i="16"/>
  <c r="L32" i="16"/>
  <c r="F32" i="16"/>
  <c r="L31" i="16"/>
  <c r="F31" i="16"/>
  <c r="L30" i="16"/>
  <c r="F30" i="16"/>
  <c r="L29" i="16"/>
  <c r="F29" i="16"/>
  <c r="L28" i="16"/>
  <c r="F28" i="16"/>
  <c r="L27" i="16"/>
  <c r="F27" i="16"/>
  <c r="L26" i="16"/>
  <c r="K26" i="16"/>
  <c r="F26" i="16"/>
  <c r="E26" i="16"/>
  <c r="E25" i="16" s="1"/>
  <c r="L25" i="16"/>
  <c r="K25" i="16"/>
  <c r="I21" i="16" s="1"/>
  <c r="J25" i="16"/>
  <c r="D25" i="16"/>
  <c r="J21" i="16"/>
  <c r="D21" i="16"/>
  <c r="J20" i="16"/>
  <c r="I20" i="16"/>
  <c r="D20" i="16"/>
  <c r="C20" i="16"/>
  <c r="E16" i="16"/>
  <c r="I15" i="16"/>
  <c r="E11" i="16"/>
  <c r="D11" i="16"/>
  <c r="F43" i="15"/>
  <c r="E43" i="15"/>
  <c r="F42" i="15"/>
  <c r="F41" i="15"/>
  <c r="F40" i="15"/>
  <c r="F39" i="15"/>
  <c r="F38" i="15"/>
  <c r="F37" i="15"/>
  <c r="F36" i="15"/>
  <c r="F35" i="15"/>
  <c r="L34" i="15"/>
  <c r="F34" i="15"/>
  <c r="L33" i="15"/>
  <c r="F33" i="15"/>
  <c r="L32" i="15"/>
  <c r="F32" i="15"/>
  <c r="L31" i="15"/>
  <c r="F31" i="15"/>
  <c r="L30" i="15"/>
  <c r="F30" i="15"/>
  <c r="L29" i="15"/>
  <c r="F29" i="15"/>
  <c r="L28" i="15"/>
  <c r="F28" i="15"/>
  <c r="L27" i="15"/>
  <c r="L25" i="15" s="1"/>
  <c r="F27" i="15"/>
  <c r="L26" i="15"/>
  <c r="K26" i="15"/>
  <c r="K25" i="15" s="1"/>
  <c r="F26" i="15"/>
  <c r="F25" i="15" s="1"/>
  <c r="E26" i="15"/>
  <c r="J25" i="15"/>
  <c r="I20" i="15" s="1"/>
  <c r="E25" i="15"/>
  <c r="C16" i="15" s="1"/>
  <c r="D25" i="15"/>
  <c r="J21" i="15"/>
  <c r="D21" i="15"/>
  <c r="J20" i="15"/>
  <c r="D20" i="15"/>
  <c r="C20" i="15"/>
  <c r="I15" i="15"/>
  <c r="E11" i="15"/>
  <c r="C11" i="15"/>
  <c r="C40" i="37" l="1"/>
  <c r="B3" i="14" s="1"/>
  <c r="C11" i="38"/>
  <c r="C11" i="28"/>
  <c r="H25" i="28"/>
  <c r="C11" i="32"/>
  <c r="H25" i="32"/>
  <c r="C11" i="35"/>
  <c r="C40" i="35" s="1"/>
  <c r="B10" i="14" s="1"/>
  <c r="C11" i="29"/>
  <c r="C40" i="29" s="1"/>
  <c r="B13" i="14" s="1"/>
  <c r="C11" i="34"/>
  <c r="C40" i="34" s="1"/>
  <c r="B9" i="14" s="1"/>
  <c r="C11" i="30"/>
  <c r="C40" i="30" s="1"/>
  <c r="B11" i="14" s="1"/>
  <c r="I21" i="15"/>
  <c r="E16" i="15"/>
  <c r="I14" i="15" s="1"/>
  <c r="F25" i="16"/>
  <c r="C21" i="15"/>
  <c r="I11" i="36"/>
  <c r="C40" i="36" s="1"/>
  <c r="H25" i="36"/>
  <c r="C40" i="38"/>
  <c r="C40" i="32"/>
  <c r="B7" i="14" s="1"/>
  <c r="C11" i="33"/>
  <c r="C40" i="33" s="1"/>
  <c r="B8" i="14" s="1"/>
  <c r="C40" i="28"/>
  <c r="C21" i="16"/>
  <c r="D16" i="16"/>
  <c r="I12" i="15"/>
  <c r="I13" i="15" s="1"/>
  <c r="C38" i="37" l="1"/>
  <c r="C38" i="36"/>
  <c r="B2" i="14"/>
  <c r="C38" i="38"/>
  <c r="B4" i="14"/>
  <c r="C38" i="31"/>
  <c r="C38" i="33"/>
  <c r="B5" i="14"/>
  <c r="C38" i="39"/>
  <c r="C38" i="29"/>
  <c r="C31" i="13" s="1"/>
  <c r="C38" i="30"/>
  <c r="C38" i="32"/>
  <c r="C38" i="35"/>
  <c r="C38" i="34"/>
  <c r="C38" i="28"/>
  <c r="I14" i="16"/>
  <c r="I12" i="16"/>
  <c r="I13" i="16" s="1"/>
</calcChain>
</file>

<file path=xl/sharedStrings.xml><?xml version="1.0" encoding="utf-8"?>
<sst xmlns="http://schemas.openxmlformats.org/spreadsheetml/2006/main" count="701" uniqueCount="86">
  <si>
    <t>PLAN YOUR BUDGET</t>
  </si>
  <si>
    <t>Use your monthly budget planner to track your income and expenses over the course of a year. By staying on top of your finances, you can more easily increase your credit score, pay down debt and increase savings.</t>
  </si>
  <si>
    <t>Expenses</t>
  </si>
  <si>
    <t>Income</t>
  </si>
  <si>
    <t>Budgeted</t>
  </si>
  <si>
    <t>Actual Spend</t>
  </si>
  <si>
    <t>Actual Income</t>
  </si>
  <si>
    <t xml:space="preserve"> </t>
  </si>
  <si>
    <t xml:space="preserve">  </t>
  </si>
  <si>
    <r>
      <rPr>
        <b/>
        <sz val="16"/>
        <color rgb="FFFF9900"/>
        <rFont val="Roboto"/>
      </rPr>
      <t>Step 1:</t>
    </r>
    <r>
      <rPr>
        <b/>
        <sz val="16"/>
        <color rgb="FF434343"/>
        <rFont val="Roboto"/>
      </rPr>
      <t xml:space="preserve"> Enter your monthly expenses
</t>
    </r>
    <r>
      <rPr>
        <i/>
        <sz val="10"/>
        <color rgb="FF434343"/>
        <rFont val="Roboto"/>
      </rPr>
      <t>We have filled in the first row as an example (figures in italics). Make sure to update these columns with your expenses.</t>
    </r>
  </si>
  <si>
    <r>
      <rPr>
        <b/>
        <sz val="16"/>
        <color rgb="FFFF9900"/>
        <rFont val="Roboto"/>
      </rPr>
      <t xml:space="preserve">Step 2: </t>
    </r>
    <r>
      <rPr>
        <b/>
        <sz val="16"/>
        <color rgb="FF434343"/>
        <rFont val="Roboto"/>
      </rPr>
      <t xml:space="preserve">Enter your monthly income
</t>
    </r>
    <r>
      <rPr>
        <i/>
        <sz val="10"/>
        <color rgb="FF434343"/>
        <rFont val="Roboto"/>
      </rPr>
      <t>We have filled in the first row as an example (figures in italics). Make sure to update these columns with your income.</t>
    </r>
  </si>
  <si>
    <t>Totals</t>
  </si>
  <si>
    <t>Mortgage/Rent</t>
  </si>
  <si>
    <t>Pay (Monthly)</t>
  </si>
  <si>
    <t>Electricity/Gas</t>
  </si>
  <si>
    <t>Investment Income (e.g. Property or Shares)</t>
  </si>
  <si>
    <t>Internet</t>
  </si>
  <si>
    <t>Other Income</t>
  </si>
  <si>
    <t>Phone</t>
  </si>
  <si>
    <t>Health Insurance</t>
  </si>
  <si>
    <t>Transportation/Petrol</t>
  </si>
  <si>
    <t>Auto Insurance</t>
  </si>
  <si>
    <t>Home/Rent Insurance</t>
  </si>
  <si>
    <t>Groceries</t>
  </si>
  <si>
    <t>Pets</t>
  </si>
  <si>
    <t xml:space="preserve">Entertainment </t>
  </si>
  <si>
    <t>Personal Care</t>
  </si>
  <si>
    <t>Savings/Investments</t>
  </si>
  <si>
    <t xml:space="preserve">EXPENSES </t>
  </si>
  <si>
    <t xml:space="preserve"> INCOME</t>
  </si>
  <si>
    <t>Educational Debt</t>
  </si>
  <si>
    <t>Personal Debt/Loans</t>
  </si>
  <si>
    <t>Gym/Sport/Club fees</t>
  </si>
  <si>
    <t>Credit Card</t>
  </si>
  <si>
    <t>Other Expenses</t>
  </si>
  <si>
    <t>Saved this year</t>
  </si>
  <si>
    <t>Click Here To Check Your Credit Score</t>
  </si>
  <si>
    <t>Total Saved This Year</t>
  </si>
  <si>
    <t>Savings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</si>
  <si>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</si>
  <si>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</si>
  <si>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</si>
  <si>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</si>
  <si>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</si>
  <si>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</si>
  <si>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</si>
  <si>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</si>
  <si>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</si>
  <si>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</si>
  <si>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</si>
  <si>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</si>
  <si>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0"/>
        <color rgb="FF00D6FF"/>
        <rFont val="Roboto"/>
      </rPr>
      <t>How to use:</t>
    </r>
    <r>
      <rPr>
        <sz val="10"/>
        <color rgb="FFFFD966"/>
        <rFont val="Roboto"/>
      </rPr>
      <t xml:space="preserve"> </t>
    </r>
    <r>
      <rPr>
        <sz val="10"/>
        <color rgb="FFFFFFFF"/>
        <rFont val="Roboto"/>
      </rPr>
      <t>Click 'File' &gt; 'Make a copy' and fill in your details below.</t>
    </r>
  </si>
  <si>
    <r>
      <rPr>
        <b/>
        <sz val="10"/>
        <color rgb="FF00D6FF"/>
        <rFont val="Roboto"/>
      </rPr>
      <t>Tip:</t>
    </r>
    <r>
      <rPr>
        <sz val="10"/>
        <color rgb="FF00D6FF"/>
        <rFont val="Roboto"/>
      </rPr>
      <t xml:space="preserve"> </t>
    </r>
    <r>
      <rPr>
        <sz val="10"/>
        <color rgb="FFFFFFFF"/>
        <rFont val="Roboto"/>
      </rPr>
      <t>Paying all bills on time and paying down more than the minimum each month are two of the best ways to improve your credit score.</t>
    </r>
  </si>
  <si>
    <t>Monthly Budget</t>
  </si>
  <si>
    <t>Planned</t>
  </si>
  <si>
    <t>Actual</t>
  </si>
  <si>
    <t>Enter Expenses Below</t>
  </si>
  <si>
    <t>Enter Income Below</t>
  </si>
  <si>
    <t>Diff.</t>
  </si>
  <si>
    <t>Bonus</t>
  </si>
  <si>
    <t>Tips/Gifts</t>
  </si>
  <si>
    <t>Freelance/Gig Earnings</t>
  </si>
  <si>
    <t xml:space="preserve">  What’s Your Credit Score Looking Like?</t>
  </si>
  <si>
    <r>
      <rPr>
        <b/>
        <sz val="10"/>
        <color rgb="FFFFFFFF"/>
        <rFont val="Roboto"/>
      </rPr>
      <t xml:space="preserve">   💡 Remember to check your Credit Score monthly.
</t>
    </r>
    <r>
      <rPr>
        <b/>
        <sz val="11"/>
        <color rgb="FFFFFFFF"/>
        <rFont val="Roboto"/>
      </rPr>
      <t xml:space="preserve">
</t>
    </r>
    <r>
      <rPr>
        <sz val="10"/>
        <color rgb="FFFFFFFF"/>
        <rFont val="Roboto"/>
      </rPr>
      <t xml:space="preserve">    Excellent:  </t>
    </r>
    <r>
      <rPr>
        <b/>
        <sz val="10"/>
        <color rgb="FFFFFFFF"/>
        <rFont val="Roboto"/>
      </rPr>
      <t xml:space="preserve">                        853-1200
</t>
    </r>
    <r>
      <rPr>
        <sz val="10"/>
        <color rgb="FFFFFFFF"/>
        <rFont val="Roboto"/>
      </rPr>
      <t xml:space="preserve">    Very Good: </t>
    </r>
    <r>
      <rPr>
        <b/>
        <sz val="10"/>
        <color rgb="FFFFFFFF"/>
        <rFont val="Roboto"/>
      </rPr>
      <t xml:space="preserve">                       735-852
</t>
    </r>
    <r>
      <rPr>
        <sz val="10"/>
        <color rgb="FFFFFFFF"/>
        <rFont val="Roboto"/>
      </rPr>
      <t xml:space="preserve">    Good:      </t>
    </r>
    <r>
      <rPr>
        <b/>
        <sz val="10"/>
        <color rgb="FFFFFFFF"/>
        <rFont val="Roboto"/>
      </rPr>
      <t xml:space="preserve">                           661-723
</t>
    </r>
    <r>
      <rPr>
        <sz val="10"/>
        <color rgb="FFFFFFFF"/>
        <rFont val="Roboto"/>
      </rPr>
      <t xml:space="preserve">    Average:     </t>
    </r>
    <r>
      <rPr>
        <b/>
        <sz val="10"/>
        <color rgb="FFFFFFFF"/>
        <rFont val="Roboto"/>
      </rPr>
      <t xml:space="preserve">                       460-660
</t>
    </r>
    <r>
      <rPr>
        <sz val="10"/>
        <color rgb="FFFFFFFF"/>
        <rFont val="Roboto"/>
      </rPr>
      <t xml:space="preserve">    Below Average: </t>
    </r>
    <r>
      <rPr>
        <b/>
        <sz val="10"/>
        <color rgb="FFFFFFFF"/>
        <rFont val="Roboto"/>
      </rPr>
      <t xml:space="preserve">               0-459</t>
    </r>
  </si>
  <si>
    <t>Check My Credit Score</t>
  </si>
  <si>
    <r>
      <rPr>
        <b/>
        <sz val="10"/>
        <color rgb="FFFFD966"/>
        <rFont val="Lato"/>
      </rPr>
      <t>How to use:</t>
    </r>
    <r>
      <rPr>
        <sz val="10"/>
        <color rgb="FFFFD966"/>
        <rFont val="Lato"/>
      </rPr>
      <t xml:space="preserve"> </t>
    </r>
    <r>
      <rPr>
        <sz val="10"/>
        <color rgb="FFFFFFFF"/>
        <rFont val="Lato"/>
      </rPr>
      <t>Click 'File' &gt; 'Make a copy' and fill in your details below.</t>
    </r>
  </si>
  <si>
    <t>GCS LOGO HERE?</t>
  </si>
  <si>
    <r>
      <rPr>
        <b/>
        <sz val="10"/>
        <color rgb="FFFFD966"/>
        <rFont val="Lato"/>
      </rPr>
      <t>Tip:</t>
    </r>
    <r>
      <rPr>
        <sz val="10"/>
        <color rgb="FFFFD966"/>
        <rFont val="Lato"/>
      </rPr>
      <t xml:space="preserve"> </t>
    </r>
    <r>
      <rPr>
        <sz val="10"/>
        <color rgb="FFFFFFFF"/>
        <rFont val="Lato"/>
      </rPr>
      <t>Paying all bills on time and paying down more than the minimum each month are two of the best ways to improve your credit score.</t>
    </r>
  </si>
  <si>
    <t>INCOME</t>
  </si>
  <si>
    <t>EXPENSES</t>
  </si>
  <si>
    <t>VISUAL HERE TO FILL UP WHITE SPACE?</t>
  </si>
  <si>
    <t/>
  </si>
  <si>
    <r>
      <t xml:space="preserve">February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</si>
  <si>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March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</si>
  <si>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April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</si>
  <si>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May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</si>
  <si>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June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</si>
  <si>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July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</si>
  <si>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August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</si>
  <si>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September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</si>
  <si>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October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</si>
  <si>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November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</si>
  <si>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December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</si>
  <si>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r>
      <t xml:space="preserve">Janurary Budget
</t>
    </r>
    <r>
      <rPr>
        <b/>
        <sz val="10"/>
        <color rgb="FF283593"/>
        <rFont val="Roboto"/>
      </rPr>
      <t>How to use:</t>
    </r>
    <r>
      <rPr>
        <sz val="10"/>
        <color rgb="FF434343"/>
        <rFont val="Roboto"/>
      </rPr>
      <t xml:space="preserve"> Click 'File' &gt; 'Make a copy' and fill in your details below.</t>
    </r>
  </si>
  <si>
    <t>Yearly Review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</si>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</sst>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"/>
    <numFmt numFmtId="165" formatCode="\+\$#,###;\-\$#,###;\$0"/>
    <numFmt numFmtId="166" formatCode="&quot;$&quot;#,##0.00"/>
    <numFmt numFmtId="167" formatCode="mmmm&quot; &quot;yyyy"/>
    <numFmt numFmtId="168" formatCode="\+#,###%;\-#,###%;0%"/>
  </numFmts>
  <fonts count="117">
    <font>
      <sz val="10"/>
      <color rgb="FF000000"/>
      <name val="Arial"/>
    </font>
    <font>
      <sz val="9"/>
      <color rgb="FFFFFFFF"/>
      <name val="Roboto"/>
    </font>
    <font>
      <b/>
      <sz val="32"/>
      <color rgb="FFFFFFFF"/>
      <name val="Roboto"/>
    </font>
    <font>
      <b/>
      <sz val="9"/>
      <color rgb="FFFFFFFF"/>
      <name val="Roboto"/>
    </font>
    <font>
      <sz val="9"/>
      <color rgb="FFCCCCCC"/>
      <name val="Roboto"/>
    </font>
    <font>
      <sz val="10"/>
      <color rgb="FFFFD966"/>
      <name val="Roboto"/>
    </font>
    <font>
      <sz val="10"/>
      <name val="Roboto"/>
    </font>
    <font>
      <sz val="10"/>
      <name val="Roboto"/>
    </font>
    <font>
      <sz val="10"/>
      <color rgb="FF334960"/>
      <name val="Roboto"/>
    </font>
    <font>
      <sz val="10"/>
      <color rgb="FFF46524"/>
      <name val="Roboto"/>
    </font>
    <font>
      <b/>
      <sz val="25"/>
      <color rgb="FF434343"/>
      <name val="Roboto"/>
    </font>
    <font>
      <sz val="10"/>
      <color rgb="FF334960"/>
      <name val="Roboto"/>
    </font>
    <font>
      <sz val="11"/>
      <color rgb="FF334960"/>
      <name val="Roboto"/>
    </font>
    <font>
      <sz val="10"/>
      <color rgb="FF434343"/>
      <name val="Docs-Roboto"/>
    </font>
    <font>
      <i/>
      <sz val="10"/>
      <color rgb="FF334960"/>
      <name val="Roboto"/>
    </font>
    <font>
      <sz val="14"/>
      <name val="Roboto"/>
    </font>
    <font>
      <b/>
      <sz val="14"/>
      <color rgb="FF434343"/>
      <name val="Roboto"/>
    </font>
    <font>
      <sz val="14"/>
      <color rgb="FF434343"/>
      <name val="Roboto"/>
    </font>
    <font>
      <b/>
      <sz val="14"/>
      <color rgb="FF334960"/>
      <name val="Roboto"/>
    </font>
    <font>
      <sz val="10"/>
      <color rgb="FF576475"/>
      <name val="Roboto"/>
    </font>
    <font>
      <b/>
      <sz val="10"/>
      <color rgb="FF607D8B"/>
      <name val="Roboto"/>
    </font>
    <font>
      <b/>
      <sz val="10"/>
      <color rgb="FF607D8B"/>
      <name val="Roboto"/>
    </font>
    <font>
      <b/>
      <sz val="10"/>
      <color rgb="FF666666"/>
      <name val="Roboto"/>
    </font>
    <font>
      <sz val="10"/>
      <color rgb="FF666666"/>
      <name val="Roboto"/>
    </font>
    <font>
      <b/>
      <sz val="10"/>
      <color rgb="FFF46524"/>
      <name val="Roboto"/>
    </font>
    <font>
      <b/>
      <sz val="16"/>
      <color rgb="FF434343"/>
      <name val="Roboto"/>
    </font>
    <font>
      <b/>
      <sz val="10"/>
      <color rgb="FF434343"/>
      <name val="Roboto"/>
    </font>
    <font>
      <b/>
      <sz val="11"/>
      <color rgb="FF607D8B"/>
      <name val="Roboto"/>
    </font>
    <font>
      <b/>
      <sz val="17"/>
      <color rgb="FF607D8B"/>
      <name val="Roboto"/>
    </font>
    <font>
      <b/>
      <sz val="18"/>
      <color rgb="FF607D8B"/>
      <name val="Roboto"/>
    </font>
    <font>
      <sz val="18"/>
      <color rgb="FF607D8B"/>
      <name val="Roboto"/>
    </font>
    <font>
      <sz val="10"/>
      <color rgb="FF607D8B"/>
      <name val="Roboto"/>
    </font>
    <font>
      <i/>
      <sz val="9"/>
      <color rgb="FF687887"/>
      <name val="Roboto"/>
    </font>
    <font>
      <i/>
      <sz val="9"/>
      <color rgb="FF607D8B"/>
      <name val="Roboto"/>
    </font>
    <font>
      <b/>
      <i/>
      <sz val="9"/>
      <color rgb="FF607D8B"/>
      <name val="Roboto"/>
    </font>
    <font>
      <sz val="10"/>
      <name val="Arial"/>
    </font>
    <font>
      <i/>
      <sz val="10"/>
      <color rgb="FF607D8B"/>
      <name val="Roboto"/>
    </font>
    <font>
      <sz val="10"/>
      <color rgb="FF434343"/>
      <name val="Roboto"/>
    </font>
    <font>
      <sz val="10"/>
      <color rgb="FF687887"/>
      <name val="Roboto"/>
    </font>
    <font>
      <sz val="10"/>
      <color rgb="FF434343"/>
      <name val="Roboto"/>
    </font>
    <font>
      <b/>
      <sz val="10"/>
      <color rgb="FF434343"/>
      <name val="Roboto"/>
    </font>
    <font>
      <b/>
      <sz val="11"/>
      <name val="Roboto"/>
    </font>
    <font>
      <b/>
      <sz val="13"/>
      <color rgb="FF434343"/>
      <name val="Roboto"/>
    </font>
    <font>
      <b/>
      <u/>
      <sz val="14"/>
      <color rgb="FF283593"/>
      <name val="Roboto"/>
    </font>
    <font>
      <b/>
      <u/>
      <sz val="14"/>
      <color rgb="FF283593"/>
      <name val="Roboto"/>
    </font>
    <font>
      <sz val="24"/>
      <color rgb="FF1976D2"/>
      <name val="Roboto"/>
    </font>
    <font>
      <b/>
      <u/>
      <sz val="14"/>
      <color rgb="FF1155CC"/>
      <name val="Roboto"/>
    </font>
    <font>
      <b/>
      <sz val="24"/>
      <color rgb="FF607D8B"/>
      <name val="Roboto"/>
    </font>
    <font>
      <b/>
      <sz val="24"/>
      <color rgb="FF1976D2"/>
      <name val="Roboto"/>
    </font>
    <font>
      <b/>
      <sz val="10"/>
      <name val="Arial"/>
    </font>
    <font>
      <b/>
      <sz val="10"/>
      <color rgb="FF334960"/>
      <name val="Roboto"/>
    </font>
    <font>
      <b/>
      <sz val="25"/>
      <color rgb="FF334960"/>
      <name val="Roboto"/>
    </font>
    <font>
      <b/>
      <sz val="10"/>
      <name val="Roboto"/>
    </font>
    <font>
      <b/>
      <sz val="24"/>
      <color rgb="FF334960"/>
      <name val="Roboto"/>
    </font>
    <font>
      <i/>
      <sz val="10"/>
      <color rgb="FF576475"/>
      <name val="Roboto"/>
    </font>
    <font>
      <b/>
      <sz val="18"/>
      <color rgb="FF434343"/>
      <name val="Roboto"/>
    </font>
    <font>
      <b/>
      <sz val="10"/>
      <name val="Roboto"/>
    </font>
    <font>
      <b/>
      <sz val="14"/>
      <color rgb="FFFFFFFF"/>
      <name val="Roboto"/>
    </font>
    <font>
      <b/>
      <sz val="11"/>
      <color rgb="FFFFFFFF"/>
      <name val="Roboto"/>
    </font>
    <font>
      <b/>
      <u/>
      <sz val="11"/>
      <color rgb="FF1155CC"/>
      <name val="Roboto"/>
    </font>
    <font>
      <sz val="9"/>
      <color rgb="FFFFFFFF"/>
      <name val="Lato"/>
    </font>
    <font>
      <sz val="24"/>
      <color rgb="FFFFFF00"/>
      <name val="Lato"/>
    </font>
    <font>
      <b/>
      <sz val="9"/>
      <color rgb="FFFFFFFF"/>
      <name val="Lato"/>
    </font>
    <font>
      <sz val="9"/>
      <color rgb="FFCCCCCC"/>
      <name val="Lato"/>
    </font>
    <font>
      <sz val="10"/>
      <color rgb="FFFFD966"/>
      <name val="Lato"/>
    </font>
    <font>
      <i/>
      <sz val="10"/>
      <color rgb="FF334960"/>
      <name val="Lato"/>
    </font>
    <font>
      <sz val="10"/>
      <color rgb="FFCCCCCC"/>
      <name val="Lato"/>
    </font>
    <font>
      <i/>
      <sz val="14"/>
      <color rgb="FFFFFF00"/>
      <name val="Lato"/>
    </font>
    <font>
      <sz val="10"/>
      <name val="Lato"/>
    </font>
    <font>
      <sz val="10"/>
      <name val="Lato"/>
    </font>
    <font>
      <sz val="10"/>
      <color rgb="FF334960"/>
      <name val="Lato"/>
    </font>
    <font>
      <sz val="10"/>
      <color rgb="FFF46524"/>
      <name val="Lato"/>
    </font>
    <font>
      <b/>
      <sz val="25"/>
      <color rgb="FFF46524"/>
      <name val="Raleway"/>
    </font>
    <font>
      <sz val="10"/>
      <color rgb="FF334960"/>
      <name val="Lato"/>
    </font>
    <font>
      <b/>
      <sz val="10"/>
      <color rgb="FF334960"/>
      <name val="Lato"/>
    </font>
    <font>
      <b/>
      <sz val="25"/>
      <color rgb="FF334960"/>
      <name val="Lato"/>
    </font>
    <font>
      <b/>
      <sz val="10"/>
      <name val="Lato"/>
    </font>
    <font>
      <sz val="24"/>
      <color rgb="FF334960"/>
      <name val="Lato"/>
    </font>
    <font>
      <b/>
      <sz val="24"/>
      <color rgb="FF334960"/>
      <name val="Lato"/>
    </font>
    <font>
      <i/>
      <sz val="10"/>
      <color rgb="FF576475"/>
      <name val="Lato"/>
    </font>
    <font>
      <b/>
      <sz val="10"/>
      <name val="Lato"/>
    </font>
    <font>
      <b/>
      <sz val="14"/>
      <color rgb="FF334960"/>
      <name val="Lato"/>
    </font>
    <font>
      <b/>
      <sz val="14"/>
      <color rgb="FFF46524"/>
      <name val="Lato"/>
    </font>
    <font>
      <i/>
      <sz val="10"/>
      <color rgb="FFF46524"/>
      <name val="Lato"/>
    </font>
    <font>
      <sz val="14"/>
      <name val="Lato"/>
    </font>
    <font>
      <sz val="10"/>
      <color rgb="FF576475"/>
      <name val="Lato"/>
    </font>
    <font>
      <b/>
      <sz val="10"/>
      <color rgb="FF576475"/>
      <name val="Lato"/>
    </font>
    <font>
      <b/>
      <sz val="10"/>
      <color rgb="FF334960"/>
      <name val="Lato"/>
    </font>
    <font>
      <b/>
      <sz val="10"/>
      <color rgb="FF666666"/>
      <name val="Lato"/>
    </font>
    <font>
      <sz val="10"/>
      <color rgb="FF666666"/>
      <name val="Lato"/>
    </font>
    <font>
      <b/>
      <sz val="10"/>
      <color rgb="FFF46524"/>
      <name val="Lato"/>
    </font>
    <font>
      <b/>
      <sz val="17"/>
      <color rgb="FFF46524"/>
      <name val="Raleway"/>
    </font>
    <font>
      <b/>
      <sz val="18"/>
      <color rgb="FFF46524"/>
      <name val="Raleway"/>
    </font>
    <font>
      <b/>
      <sz val="11"/>
      <color rgb="FF334960"/>
      <name val="Lato"/>
    </font>
    <font>
      <b/>
      <sz val="17"/>
      <color rgb="FF334960"/>
      <name val="Lato"/>
    </font>
    <font>
      <b/>
      <sz val="18"/>
      <color rgb="FF334960"/>
      <name val="Lato"/>
    </font>
    <font>
      <sz val="18"/>
      <color rgb="FF334960"/>
      <name val="Lato"/>
    </font>
    <font>
      <i/>
      <sz val="9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sz val="10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b/>
      <sz val="11"/>
      <color rgb="FF76A5AF"/>
      <name val="Lato"/>
    </font>
    <font>
      <b/>
      <sz val="10"/>
      <color rgb="FF283593"/>
      <name val="Roboto"/>
    </font>
    <font>
      <b/>
      <sz val="16"/>
      <color rgb="FFFF9900"/>
      <name val="Roboto"/>
    </font>
    <font>
      <i/>
      <sz val="10"/>
      <color rgb="FF434343"/>
      <name val="Roboto"/>
    </font>
    <font>
      <b/>
      <sz val="10"/>
      <color rgb="FF00D6FF"/>
      <name val="Roboto"/>
    </font>
    <font>
      <sz val="10"/>
      <color rgb="FFFFFFFF"/>
      <name val="Roboto"/>
    </font>
    <font>
      <sz val="10"/>
      <color rgb="FF00D6FF"/>
      <name val="Roboto"/>
    </font>
    <font>
      <b/>
      <sz val="10"/>
      <color rgb="FFFFFFFF"/>
      <name val="Roboto"/>
    </font>
    <font>
      <b/>
      <sz val="10"/>
      <color rgb="FFFFD966"/>
      <name val="Lato"/>
    </font>
    <font>
      <sz val="10"/>
      <color rgb="FFFFFFFF"/>
      <name val="Lato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u/>
      <sz val="14"/>
      <color theme="10"/>
      <name val="Roboto"/>
    </font>
  </fonts>
  <fills count="12">
    <fill>
      <patternFill patternType="none"/>
    </fill>
    <fill>
      <patternFill patternType="gray125"/>
    </fill>
    <fill>
      <patternFill patternType="solid">
        <fgColor rgb="FF283593"/>
        <bgColor rgb="FF283593"/>
      </patternFill>
    </fill>
    <fill>
      <patternFill patternType="solid">
        <fgColor rgb="FFFFFFFF"/>
        <bgColor rgb="FFFFFFFF"/>
      </patternFill>
    </fill>
    <fill>
      <patternFill patternType="solid">
        <fgColor rgb="FFE2E9F5"/>
        <bgColor rgb="FFE2E9F5"/>
      </patternFill>
    </fill>
    <fill>
      <patternFill patternType="solid">
        <fgColor rgb="FF00D6FF"/>
        <bgColor rgb="FF00D6FF"/>
      </patternFill>
    </fill>
    <fill>
      <patternFill patternType="solid">
        <fgColor rgb="FF334960"/>
        <bgColor rgb="FF334960"/>
      </patternFill>
    </fill>
    <fill>
      <patternFill patternType="solid">
        <fgColor rgb="FFEBEDEF"/>
        <bgColor rgb="FFEBEDEF"/>
      </patternFill>
    </fill>
    <fill>
      <patternFill patternType="solid">
        <fgColor rgb="FF76A5AF"/>
        <bgColor rgb="FF76A5AF"/>
      </patternFill>
    </fill>
    <fill>
      <patternFill patternType="solid">
        <fgColor rgb="FFFCECE6"/>
        <bgColor rgb="FFFCECE6"/>
      </patternFill>
    </fill>
    <fill>
      <patternFill patternType="solid">
        <fgColor rgb="FFE2E9F5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A7B0BF"/>
      </top>
      <bottom/>
      <diagonal/>
    </border>
    <border>
      <left/>
      <right/>
      <top/>
      <bottom style="thin">
        <color rgb="FFA7B0B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dotted">
        <color rgb="FFB7B7B7"/>
      </right>
      <top/>
      <bottom/>
      <diagonal/>
    </border>
    <border>
      <left/>
      <right style="thin">
        <color rgb="FF283593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/>
      <right/>
      <top/>
      <bottom style="dotted">
        <color rgb="FFB7B7B7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D9D9D9"/>
      </right>
      <top/>
      <bottom style="dotted">
        <color rgb="FFB7B7B7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/>
      <diagonal/>
    </border>
    <border>
      <left/>
      <right/>
      <top style="dotted">
        <color rgb="FFB7B7B7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medium">
        <color rgb="FFA7B0BF"/>
      </top>
      <bottom/>
      <diagonal/>
    </border>
    <border>
      <left style="thin">
        <color theme="0"/>
      </left>
      <right style="medium">
        <color rgb="FFFFFFFF"/>
      </right>
      <top style="medium">
        <color rgb="FFA7B0BF"/>
      </top>
      <bottom style="thin">
        <color theme="0"/>
      </bottom>
      <diagonal/>
    </border>
  </borders>
  <cellStyleXfs count="2">
    <xf numFmtId="0" fontId="0" fillId="0" borderId="0"/>
    <xf numFmtId="0" fontId="115" fillId="0" borderId="0" applyNumberFormat="0" applyFill="0" applyBorder="0" applyAlignment="0" applyProtection="0"/>
  </cellStyleXfs>
  <cellXfs count="436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6" fillId="0" borderId="0" xfId="0" applyFont="1" applyAlignme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3" borderId="0" xfId="0" applyFont="1" applyFill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vertical="top"/>
    </xf>
    <xf numFmtId="0" fontId="26" fillId="0" borderId="0" xfId="0" applyFont="1" applyAlignment="1">
      <alignment horizontal="right" vertical="top"/>
    </xf>
    <xf numFmtId="0" fontId="8" fillId="0" borderId="1" xfId="0" applyFont="1" applyBorder="1" applyAlignment="1"/>
    <xf numFmtId="0" fontId="27" fillId="0" borderId="2" xfId="0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0" fontId="27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29" fillId="0" borderId="2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1" fillId="0" borderId="1" xfId="0" applyFont="1" applyBorder="1" applyAlignment="1"/>
    <xf numFmtId="0" fontId="32" fillId="0" borderId="0" xfId="0" applyFont="1" applyAlignment="1">
      <alignment vertical="top"/>
    </xf>
    <xf numFmtId="0" fontId="33" fillId="0" borderId="3" xfId="0" applyFont="1" applyBorder="1" applyAlignment="1">
      <alignment vertical="top"/>
    </xf>
    <xf numFmtId="0" fontId="33" fillId="0" borderId="3" xfId="0" applyFont="1" applyBorder="1" applyAlignment="1">
      <alignment vertical="top"/>
    </xf>
    <xf numFmtId="164" fontId="34" fillId="0" borderId="3" xfId="0" applyNumberFormat="1" applyFont="1" applyBorder="1" applyAlignment="1">
      <alignment horizontal="right" vertical="top"/>
    </xf>
    <xf numFmtId="165" fontId="34" fillId="0" borderId="3" xfId="0" applyNumberFormat="1" applyFont="1" applyBorder="1" applyAlignment="1">
      <alignment horizontal="right" vertical="top"/>
    </xf>
    <xf numFmtId="0" fontId="32" fillId="0" borderId="0" xfId="0" applyFont="1" applyAlignment="1">
      <alignment horizontal="right" vertical="top"/>
    </xf>
    <xf numFmtId="0" fontId="33" fillId="0" borderId="3" xfId="0" applyFont="1" applyBorder="1" applyAlignment="1">
      <alignment horizontal="left" vertical="top"/>
    </xf>
    <xf numFmtId="0" fontId="33" fillId="0" borderId="3" xfId="0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8" fillId="0" borderId="0" xfId="0" applyFont="1" applyAlignment="1">
      <alignment vertical="center"/>
    </xf>
    <xf numFmtId="165" fontId="3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31" fillId="0" borderId="6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164" fontId="31" fillId="4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164" fontId="37" fillId="0" borderId="6" xfId="0" applyNumberFormat="1" applyFont="1" applyBorder="1" applyAlignment="1">
      <alignment horizontal="right" vertical="center"/>
    </xf>
    <xf numFmtId="164" fontId="37" fillId="0" borderId="0" xfId="0" applyNumberFormat="1" applyFont="1" applyAlignment="1">
      <alignment horizontal="right" vertical="center"/>
    </xf>
    <xf numFmtId="165" fontId="38" fillId="0" borderId="0" xfId="0" applyNumberFormat="1" applyFont="1" applyAlignment="1">
      <alignment horizontal="right" vertical="center"/>
    </xf>
    <xf numFmtId="164" fontId="37" fillId="0" borderId="6" xfId="0" applyNumberFormat="1" applyFont="1" applyBorder="1" applyAlignment="1">
      <alignment vertical="center"/>
    </xf>
    <xf numFmtId="14" fontId="6" fillId="0" borderId="0" xfId="0" applyNumberFormat="1" applyFont="1" applyAlignment="1">
      <alignment horizontal="right" vertical="center"/>
    </xf>
    <xf numFmtId="164" fontId="39" fillId="0" borderId="6" xfId="0" applyNumberFormat="1" applyFont="1" applyBorder="1" applyAlignment="1"/>
    <xf numFmtId="0" fontId="40" fillId="0" borderId="7" xfId="0" applyFont="1" applyBorder="1" applyAlignment="1"/>
    <xf numFmtId="164" fontId="39" fillId="0" borderId="9" xfId="0" applyNumberFormat="1" applyFont="1" applyBorder="1" applyAlignment="1"/>
    <xf numFmtId="164" fontId="6" fillId="0" borderId="0" xfId="0" applyNumberFormat="1" applyFont="1" applyAlignment="1"/>
    <xf numFmtId="164" fontId="31" fillId="0" borderId="6" xfId="0" applyNumberFormat="1" applyFont="1" applyBorder="1" applyAlignment="1">
      <alignment horizontal="right"/>
    </xf>
    <xf numFmtId="164" fontId="26" fillId="0" borderId="0" xfId="0" applyNumberFormat="1" applyFont="1" applyAlignment="1">
      <alignment vertical="center"/>
    </xf>
    <xf numFmtId="164" fontId="37" fillId="0" borderId="0" xfId="0" applyNumberFormat="1" applyFont="1" applyAlignment="1">
      <alignment horizontal="right" vertical="center"/>
    </xf>
    <xf numFmtId="164" fontId="43" fillId="2" borderId="0" xfId="0" applyNumberFormat="1" applyFont="1" applyFill="1" applyAlignment="1"/>
    <xf numFmtId="164" fontId="44" fillId="2" borderId="11" xfId="0" applyNumberFormat="1" applyFont="1" applyFill="1" applyBorder="1" applyAlignment="1"/>
    <xf numFmtId="164" fontId="39" fillId="0" borderId="8" xfId="0" applyNumberFormat="1" applyFont="1" applyBorder="1" applyAlignment="1"/>
    <xf numFmtId="0" fontId="7" fillId="0" borderId="0" xfId="0" applyFont="1"/>
    <xf numFmtId="0" fontId="7" fillId="4" borderId="0" xfId="0" applyFont="1" applyFill="1"/>
    <xf numFmtId="0" fontId="7" fillId="4" borderId="12" xfId="0" applyFont="1" applyFill="1" applyBorder="1"/>
    <xf numFmtId="0" fontId="7" fillId="4" borderId="13" xfId="0" applyFont="1" applyFill="1" applyBorder="1"/>
    <xf numFmtId="0" fontId="7" fillId="4" borderId="13" xfId="0" applyFont="1" applyFill="1" applyBorder="1" applyAlignment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6" xfId="0" applyFont="1" applyFill="1" applyBorder="1" applyAlignment="1">
      <alignment vertical="top"/>
    </xf>
    <xf numFmtId="0" fontId="7" fillId="4" borderId="17" xfId="0" applyFont="1" applyFill="1" applyBorder="1"/>
    <xf numFmtId="0" fontId="49" fillId="0" borderId="0" xfId="0" applyFont="1" applyAlignment="1"/>
    <xf numFmtId="166" fontId="49" fillId="0" borderId="0" xfId="0" applyNumberFormat="1" applyFont="1"/>
    <xf numFmtId="164" fontId="11" fillId="0" borderId="0" xfId="0" applyNumberFormat="1" applyFont="1" applyAlignment="1">
      <alignment vertical="center"/>
    </xf>
    <xf numFmtId="167" fontId="51" fillId="3" borderId="0" xfId="0" applyNumberFormat="1" applyFont="1" applyFill="1" applyAlignment="1">
      <alignment horizontal="left" vertical="top"/>
    </xf>
    <xf numFmtId="0" fontId="52" fillId="0" borderId="0" xfId="0" applyFont="1" applyAlignment="1"/>
    <xf numFmtId="0" fontId="6" fillId="0" borderId="0" xfId="0" applyFont="1" applyAlignment="1">
      <alignment horizontal="left"/>
    </xf>
    <xf numFmtId="0" fontId="7" fillId="4" borderId="22" xfId="0" applyFont="1" applyFill="1" applyBorder="1"/>
    <xf numFmtId="0" fontId="7" fillId="4" borderId="23" xfId="0" applyFont="1" applyFill="1" applyBorder="1"/>
    <xf numFmtId="0" fontId="6" fillId="4" borderId="24" xfId="0" applyFont="1" applyFill="1" applyBorder="1" applyAlignment="1"/>
    <xf numFmtId="0" fontId="53" fillId="0" borderId="0" xfId="0" applyFont="1" applyAlignment="1">
      <alignment horizontal="left"/>
    </xf>
    <xf numFmtId="9" fontId="53" fillId="0" borderId="0" xfId="0" applyNumberFormat="1" applyFont="1" applyAlignment="1">
      <alignment horizontal="left"/>
    </xf>
    <xf numFmtId="164" fontId="52" fillId="0" borderId="0" xfId="0" applyNumberFormat="1" applyFont="1" applyAlignment="1"/>
    <xf numFmtId="0" fontId="54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vertical="top"/>
    </xf>
    <xf numFmtId="164" fontId="37" fillId="0" borderId="27" xfId="0" applyNumberFormat="1" applyFont="1" applyBorder="1" applyAlignment="1">
      <alignment horizontal="right" vertical="center"/>
    </xf>
    <xf numFmtId="165" fontId="37" fillId="0" borderId="0" xfId="0" applyNumberFormat="1" applyFont="1" applyAlignment="1">
      <alignment horizontal="right" vertical="center"/>
    </xf>
    <xf numFmtId="164" fontId="37" fillId="0" borderId="20" xfId="0" applyNumberFormat="1" applyFont="1" applyBorder="1" applyAlignment="1">
      <alignment horizontal="right" vertical="center"/>
    </xf>
    <xf numFmtId="164" fontId="27" fillId="0" borderId="0" xfId="0" applyNumberFormat="1" applyFont="1" applyAlignment="1">
      <alignment horizontal="center" vertical="center"/>
    </xf>
    <xf numFmtId="0" fontId="60" fillId="6" borderId="0" xfId="0" applyFont="1" applyFill="1" applyAlignment="1">
      <alignment vertical="center" wrapText="1"/>
    </xf>
    <xf numFmtId="0" fontId="63" fillId="6" borderId="0" xfId="0" applyFont="1" applyFill="1" applyAlignment="1">
      <alignment vertical="top" wrapText="1"/>
    </xf>
    <xf numFmtId="0" fontId="63" fillId="6" borderId="0" xfId="0" applyFont="1" applyFill="1" applyAlignment="1">
      <alignment horizontal="left" vertical="top" wrapText="1"/>
    </xf>
    <xf numFmtId="0" fontId="66" fillId="6" borderId="0" xfId="0" applyFont="1" applyFill="1" applyAlignment="1">
      <alignment vertical="top" wrapText="1"/>
    </xf>
    <xf numFmtId="0" fontId="63" fillId="6" borderId="0" xfId="0" applyFont="1" applyFill="1" applyAlignment="1">
      <alignment wrapText="1"/>
    </xf>
    <xf numFmtId="0" fontId="63" fillId="6" borderId="0" xfId="0" applyFont="1" applyFill="1" applyAlignment="1">
      <alignment horizontal="left" wrapText="1"/>
    </xf>
    <xf numFmtId="0" fontId="68" fillId="6" borderId="0" xfId="0" applyFont="1" applyFill="1"/>
    <xf numFmtId="0" fontId="69" fillId="0" borderId="0" xfId="0" applyFont="1" applyAlignment="1"/>
    <xf numFmtId="0" fontId="68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0" fillId="0" borderId="0" xfId="0" applyFont="1" applyAlignment="1">
      <alignment horizontal="right" vertical="top"/>
    </xf>
    <xf numFmtId="0" fontId="71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68" fillId="0" borderId="0" xfId="0" applyFont="1"/>
    <xf numFmtId="164" fontId="73" fillId="0" borderId="0" xfId="0" applyNumberFormat="1" applyFont="1" applyAlignment="1">
      <alignment vertical="center"/>
    </xf>
    <xf numFmtId="0" fontId="65" fillId="0" borderId="0" xfId="0" applyFont="1" applyAlignment="1">
      <alignment vertical="top"/>
    </xf>
    <xf numFmtId="167" fontId="75" fillId="3" borderId="0" xfId="0" applyNumberFormat="1" applyFont="1" applyFill="1" applyAlignment="1">
      <alignment horizontal="left" vertical="top"/>
    </xf>
    <xf numFmtId="0" fontId="76" fillId="0" borderId="0" xfId="0" applyFont="1" applyAlignment="1"/>
    <xf numFmtId="0" fontId="69" fillId="0" borderId="0" xfId="0" applyFont="1" applyAlignment="1">
      <alignment horizontal="left"/>
    </xf>
    <xf numFmtId="0" fontId="68" fillId="7" borderId="22" xfId="0" applyFont="1" applyFill="1" applyBorder="1"/>
    <xf numFmtId="0" fontId="68" fillId="7" borderId="23" xfId="0" applyFont="1" applyFill="1" applyBorder="1"/>
    <xf numFmtId="0" fontId="69" fillId="7" borderId="24" xfId="0" applyFont="1" applyFill="1" applyBorder="1" applyAlignment="1"/>
    <xf numFmtId="0" fontId="68" fillId="7" borderId="12" xfId="0" applyFont="1" applyFill="1" applyBorder="1"/>
    <xf numFmtId="0" fontId="68" fillId="7" borderId="0" xfId="0" applyFont="1" applyFill="1"/>
    <xf numFmtId="0" fontId="68" fillId="7" borderId="13" xfId="0" applyFont="1" applyFill="1" applyBorder="1"/>
    <xf numFmtId="164" fontId="69" fillId="0" borderId="0" xfId="0" applyNumberFormat="1" applyFont="1" applyAlignment="1"/>
    <xf numFmtId="0" fontId="78" fillId="0" borderId="0" xfId="0" applyFont="1" applyAlignment="1">
      <alignment horizontal="left"/>
    </xf>
    <xf numFmtId="9" fontId="78" fillId="0" borderId="0" xfId="0" applyNumberFormat="1" applyFont="1" applyAlignment="1">
      <alignment horizontal="left"/>
    </xf>
    <xf numFmtId="0" fontId="68" fillId="7" borderId="13" xfId="0" applyFont="1" applyFill="1" applyBorder="1" applyAlignment="1"/>
    <xf numFmtId="0" fontId="80" fillId="0" borderId="0" xfId="0" applyFont="1"/>
    <xf numFmtId="0" fontId="81" fillId="0" borderId="10" xfId="0" applyFont="1" applyBorder="1" applyAlignment="1">
      <alignment horizontal="right"/>
    </xf>
    <xf numFmtId="164" fontId="82" fillId="0" borderId="0" xfId="0" applyNumberFormat="1" applyFont="1" applyAlignment="1">
      <alignment horizontal="left"/>
    </xf>
    <xf numFmtId="164" fontId="76" fillId="0" borderId="0" xfId="0" applyNumberFormat="1" applyFont="1" applyAlignment="1"/>
    <xf numFmtId="0" fontId="79" fillId="0" borderId="0" xfId="0" applyFont="1" applyAlignment="1">
      <alignment horizontal="left" vertical="top"/>
    </xf>
    <xf numFmtId="164" fontId="79" fillId="0" borderId="10" xfId="0" applyNumberFormat="1" applyFont="1" applyBorder="1" applyAlignment="1">
      <alignment horizontal="center" vertical="top"/>
    </xf>
    <xf numFmtId="164" fontId="83" fillId="0" borderId="0" xfId="0" applyNumberFormat="1" applyFont="1" applyAlignment="1">
      <alignment horizontal="center" vertical="top"/>
    </xf>
    <xf numFmtId="0" fontId="68" fillId="0" borderId="0" xfId="0" applyFont="1" applyAlignment="1">
      <alignment vertical="center"/>
    </xf>
    <xf numFmtId="0" fontId="68" fillId="7" borderId="15" xfId="0" applyFont="1" applyFill="1" applyBorder="1"/>
    <xf numFmtId="0" fontId="68" fillId="7" borderId="16" xfId="0" applyFont="1" applyFill="1" applyBorder="1"/>
    <xf numFmtId="0" fontId="68" fillId="7" borderId="16" xfId="0" applyFont="1" applyFill="1" applyBorder="1" applyAlignment="1">
      <alignment vertical="top"/>
    </xf>
    <xf numFmtId="0" fontId="68" fillId="7" borderId="17" xfId="0" applyFont="1" applyFill="1" applyBorder="1"/>
    <xf numFmtId="0" fontId="68" fillId="0" borderId="0" xfId="0" applyFont="1" applyAlignment="1">
      <alignment vertical="top"/>
    </xf>
    <xf numFmtId="0" fontId="84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164" fontId="85" fillId="0" borderId="0" xfId="0" applyNumberFormat="1" applyFont="1" applyAlignment="1">
      <alignment horizontal="right" vertical="center"/>
    </xf>
    <xf numFmtId="0" fontId="69" fillId="0" borderId="0" xfId="0" applyFont="1" applyAlignment="1">
      <alignment vertical="center"/>
    </xf>
    <xf numFmtId="0" fontId="87" fillId="0" borderId="0" xfId="0" applyFont="1" applyAlignment="1">
      <alignment horizontal="left" vertical="center"/>
    </xf>
    <xf numFmtId="164" fontId="70" fillId="0" borderId="0" xfId="0" applyNumberFormat="1" applyFont="1" applyAlignment="1">
      <alignment horizontal="right" vertical="center"/>
    </xf>
    <xf numFmtId="0" fontId="88" fillId="0" borderId="0" xfId="0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90" fillId="0" borderId="0" xfId="0" applyFont="1" applyAlignment="1">
      <alignment vertical="top"/>
    </xf>
    <xf numFmtId="0" fontId="80" fillId="0" borderId="0" xfId="0" applyFont="1" applyAlignment="1">
      <alignment vertical="top"/>
    </xf>
    <xf numFmtId="0" fontId="90" fillId="0" borderId="0" xfId="0" applyFont="1" applyAlignment="1">
      <alignment horizontal="right" vertical="top"/>
    </xf>
    <xf numFmtId="0" fontId="70" fillId="0" borderId="1" xfId="0" applyFont="1" applyBorder="1" applyAlignment="1"/>
    <xf numFmtId="0" fontId="93" fillId="0" borderId="2" xfId="0" applyFont="1" applyBorder="1" applyAlignment="1">
      <alignment horizontal="right"/>
    </xf>
    <xf numFmtId="0" fontId="94" fillId="0" borderId="2" xfId="0" applyFont="1" applyBorder="1" applyAlignment="1">
      <alignment horizontal="left"/>
    </xf>
    <xf numFmtId="0" fontId="93" fillId="0" borderId="2" xfId="0" applyFont="1" applyBorder="1" applyAlignment="1">
      <alignment horizontal="right"/>
    </xf>
    <xf numFmtId="0" fontId="70" fillId="0" borderId="1" xfId="0" applyFont="1" applyBorder="1" applyAlignment="1">
      <alignment horizontal="right"/>
    </xf>
    <xf numFmtId="0" fontId="95" fillId="0" borderId="2" xfId="0" applyFont="1" applyBorder="1" applyAlignment="1">
      <alignment horizontal="left"/>
    </xf>
    <xf numFmtId="0" fontId="96" fillId="0" borderId="2" xfId="0" applyFont="1" applyBorder="1" applyAlignment="1">
      <alignment horizontal="left"/>
    </xf>
    <xf numFmtId="0" fontId="97" fillId="0" borderId="0" xfId="0" applyFont="1" applyAlignment="1">
      <alignment vertical="top"/>
    </xf>
    <xf numFmtId="0" fontId="97" fillId="0" borderId="3" xfId="0" applyFont="1" applyBorder="1" applyAlignment="1">
      <alignment vertical="top"/>
    </xf>
    <xf numFmtId="0" fontId="97" fillId="0" borderId="3" xfId="0" applyFont="1" applyBorder="1" applyAlignment="1">
      <alignment vertical="top"/>
    </xf>
    <xf numFmtId="164" fontId="97" fillId="0" borderId="3" xfId="0" applyNumberFormat="1" applyFont="1" applyBorder="1" applyAlignment="1">
      <alignment horizontal="right" vertical="top"/>
    </xf>
    <xf numFmtId="165" fontId="97" fillId="0" borderId="3" xfId="0" applyNumberFormat="1" applyFont="1" applyBorder="1" applyAlignment="1">
      <alignment horizontal="right" vertical="top"/>
    </xf>
    <xf numFmtId="0" fontId="97" fillId="0" borderId="0" xfId="0" applyFont="1" applyAlignment="1">
      <alignment horizontal="right" vertical="top"/>
    </xf>
    <xf numFmtId="0" fontId="97" fillId="0" borderId="3" xfId="0" applyFont="1" applyBorder="1" applyAlignment="1">
      <alignment horizontal="left" vertical="top"/>
    </xf>
    <xf numFmtId="0" fontId="97" fillId="0" borderId="3" xfId="0" applyFont="1" applyBorder="1" applyAlignment="1">
      <alignment horizontal="right" vertical="top"/>
    </xf>
    <xf numFmtId="0" fontId="70" fillId="0" borderId="0" xfId="0" applyFont="1" applyAlignment="1">
      <alignment vertical="center"/>
    </xf>
    <xf numFmtId="164" fontId="99" fillId="0" borderId="27" xfId="0" applyNumberFormat="1" applyFont="1" applyBorder="1" applyAlignment="1">
      <alignment horizontal="right" vertical="center"/>
    </xf>
    <xf numFmtId="164" fontId="99" fillId="0" borderId="0" xfId="0" applyNumberFormat="1" applyFont="1" applyAlignment="1">
      <alignment horizontal="right" vertical="center"/>
    </xf>
    <xf numFmtId="165" fontId="99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164" fontId="99" fillId="0" borderId="20" xfId="0" applyNumberFormat="1" applyFont="1" applyBorder="1" applyAlignment="1">
      <alignment horizontal="right" vertical="center"/>
    </xf>
    <xf numFmtId="164" fontId="99" fillId="0" borderId="6" xfId="0" applyNumberFormat="1" applyFont="1" applyBorder="1" applyAlignment="1">
      <alignment horizontal="right" vertical="center"/>
    </xf>
    <xf numFmtId="164" fontId="99" fillId="0" borderId="0" xfId="0" applyNumberFormat="1" applyFont="1" applyAlignment="1">
      <alignment horizontal="right" vertical="center"/>
    </xf>
    <xf numFmtId="165" fontId="100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164" fontId="99" fillId="0" borderId="6" xfId="0" applyNumberFormat="1" applyFont="1" applyBorder="1" applyAlignment="1">
      <alignment vertical="center"/>
    </xf>
    <xf numFmtId="14" fontId="69" fillId="0" borderId="0" xfId="0" applyNumberFormat="1" applyFont="1" applyAlignment="1">
      <alignment horizontal="right" vertical="center"/>
    </xf>
    <xf numFmtId="164" fontId="102" fillId="0" borderId="6" xfId="0" applyNumberFormat="1" applyFont="1" applyBorder="1" applyAlignment="1"/>
    <xf numFmtId="164" fontId="99" fillId="0" borderId="6" xfId="0" applyNumberFormat="1" applyFont="1" applyBorder="1" applyAlignment="1">
      <alignment horizontal="right"/>
    </xf>
    <xf numFmtId="164" fontId="98" fillId="0" borderId="6" xfId="0" applyNumberFormat="1" applyFont="1" applyBorder="1" applyAlignment="1">
      <alignment vertical="center"/>
    </xf>
    <xf numFmtId="164" fontId="98" fillId="9" borderId="6" xfId="0" applyNumberFormat="1" applyFont="1" applyFill="1" applyBorder="1" applyAlignment="1">
      <alignment vertical="center"/>
    </xf>
    <xf numFmtId="0" fontId="101" fillId="0" borderId="6" xfId="0" applyFont="1" applyBorder="1" applyAlignment="1"/>
    <xf numFmtId="164" fontId="39" fillId="0" borderId="9" xfId="0" applyNumberFormat="1" applyFont="1" applyFill="1" applyBorder="1" applyAlignment="1"/>
    <xf numFmtId="164" fontId="6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39" fillId="0" borderId="27" xfId="0" applyNumberFormat="1" applyFont="1" applyBorder="1" applyAlignment="1"/>
    <xf numFmtId="164" fontId="42" fillId="0" borderId="28" xfId="0" applyNumberFormat="1" applyFont="1" applyBorder="1" applyAlignment="1">
      <alignment vertical="center"/>
    </xf>
    <xf numFmtId="164" fontId="36" fillId="0" borderId="1" xfId="0" applyNumberFormat="1" applyFont="1" applyBorder="1" applyAlignment="1">
      <alignment vertical="center"/>
    </xf>
    <xf numFmtId="0" fontId="0" fillId="0" borderId="0" xfId="0" applyFont="1" applyFill="1" applyAlignment="1"/>
    <xf numFmtId="0" fontId="35" fillId="0" borderId="5" xfId="0" applyFont="1" applyBorder="1" applyAlignment="1"/>
    <xf numFmtId="0" fontId="35" fillId="0" borderId="8" xfId="0" applyFont="1" applyBorder="1" applyAlignment="1"/>
    <xf numFmtId="0" fontId="42" fillId="0" borderId="28" xfId="0" applyFont="1" applyFill="1" applyBorder="1" applyAlignment="1">
      <alignment horizontal="right" vertical="center"/>
    </xf>
    <xf numFmtId="164" fontId="36" fillId="0" borderId="28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164" fontId="36" fillId="0" borderId="1" xfId="0" applyNumberFormat="1" applyFont="1" applyBorder="1" applyAlignment="1">
      <alignment horizontal="right" vertical="center"/>
    </xf>
    <xf numFmtId="164" fontId="39" fillId="0" borderId="7" xfId="0" applyNumberFormat="1" applyFont="1" applyFill="1" applyBorder="1" applyAlignment="1"/>
    <xf numFmtId="164" fontId="39" fillId="0" borderId="28" xfId="0" applyNumberFormat="1" applyFont="1" applyFill="1" applyBorder="1" applyAlignment="1"/>
    <xf numFmtId="164" fontId="46" fillId="3" borderId="28" xfId="0" applyNumberFormat="1" applyFont="1" applyFill="1" applyBorder="1" applyAlignment="1"/>
    <xf numFmtId="164" fontId="34" fillId="0" borderId="28" xfId="0" applyNumberFormat="1" applyFont="1" applyBorder="1" applyAlignment="1">
      <alignment horizontal="right" vertical="top"/>
    </xf>
    <xf numFmtId="0" fontId="114" fillId="0" borderId="0" xfId="0" applyFont="1"/>
    <xf numFmtId="0" fontId="0" fillId="0" borderId="28" xfId="0" applyFont="1" applyBorder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164" fontId="26" fillId="0" borderId="4" xfId="0" applyNumberFormat="1" applyFont="1" applyBorder="1" applyAlignment="1">
      <alignment vertical="center"/>
    </xf>
    <xf numFmtId="164" fontId="37" fillId="0" borderId="28" xfId="0" applyNumberFormat="1" applyFont="1" applyBorder="1" applyAlignment="1">
      <alignment horizontal="right" vertical="center"/>
    </xf>
    <xf numFmtId="165" fontId="38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/>
    <xf numFmtId="0" fontId="0" fillId="0" borderId="0" xfId="0" applyFont="1" applyAlignment="1"/>
    <xf numFmtId="0" fontId="7" fillId="4" borderId="0" xfId="0" applyFont="1" applyFill="1"/>
    <xf numFmtId="0" fontId="16" fillId="0" borderId="0" xfId="0" applyFont="1" applyAlignment="1">
      <alignment horizontal="left" vertical="center"/>
    </xf>
    <xf numFmtId="164" fontId="26" fillId="0" borderId="4" xfId="0" applyNumberFormat="1" applyFont="1" applyBorder="1" applyAlignment="1">
      <alignment vertical="center"/>
    </xf>
    <xf numFmtId="0" fontId="6" fillId="0" borderId="0" xfId="0" applyFont="1" applyAlignment="1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/>
    <xf numFmtId="0" fontId="4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wrapText="1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3" fillId="3" borderId="0" xfId="0" applyFont="1" applyFill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164" fontId="8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/>
    </xf>
    <xf numFmtId="164" fontId="23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vertical="top"/>
    </xf>
    <xf numFmtId="0" fontId="26" fillId="0" borderId="0" xfId="0" applyFont="1" applyAlignment="1" applyProtection="1">
      <alignment horizontal="right" vertical="top"/>
    </xf>
    <xf numFmtId="0" fontId="8" fillId="0" borderId="1" xfId="0" applyFont="1" applyBorder="1" applyAlignment="1" applyProtection="1"/>
    <xf numFmtId="0" fontId="27" fillId="0" borderId="2" xfId="0" applyFont="1" applyBorder="1" applyAlignment="1" applyProtection="1">
      <alignment horizontal="right"/>
    </xf>
    <xf numFmtId="0" fontId="28" fillId="0" borderId="2" xfId="0" applyFont="1" applyBorder="1" applyAlignment="1" applyProtection="1">
      <alignment horizontal="left"/>
    </xf>
    <xf numFmtId="0" fontId="27" fillId="0" borderId="2" xfId="0" applyFont="1" applyBorder="1" applyAlignment="1" applyProtection="1">
      <alignment horizontal="right" wrapText="1"/>
    </xf>
    <xf numFmtId="0" fontId="8" fillId="0" borderId="1" xfId="0" applyFont="1" applyBorder="1" applyAlignment="1" applyProtection="1">
      <alignment horizontal="right"/>
    </xf>
    <xf numFmtId="0" fontId="29" fillId="0" borderId="2" xfId="0" applyFont="1" applyBorder="1" applyAlignment="1" applyProtection="1">
      <alignment horizontal="left"/>
    </xf>
    <xf numFmtId="0" fontId="30" fillId="0" borderId="2" xfId="0" applyFont="1" applyBorder="1" applyAlignment="1" applyProtection="1">
      <alignment horizontal="left"/>
    </xf>
    <xf numFmtId="0" fontId="31" fillId="0" borderId="1" xfId="0" applyFont="1" applyBorder="1" applyAlignment="1" applyProtection="1"/>
    <xf numFmtId="0" fontId="32" fillId="0" borderId="0" xfId="0" applyFont="1" applyAlignment="1" applyProtection="1">
      <alignment vertical="top"/>
    </xf>
    <xf numFmtId="0" fontId="33" fillId="0" borderId="3" xfId="0" applyFont="1" applyBorder="1" applyAlignment="1" applyProtection="1">
      <alignment vertical="top"/>
    </xf>
    <xf numFmtId="164" fontId="34" fillId="0" borderId="28" xfId="0" applyNumberFormat="1" applyFont="1" applyBorder="1" applyAlignment="1" applyProtection="1">
      <alignment horizontal="right" vertical="top"/>
    </xf>
    <xf numFmtId="164" fontId="34" fillId="0" borderId="3" xfId="0" applyNumberFormat="1" applyFont="1" applyBorder="1" applyAlignment="1" applyProtection="1">
      <alignment horizontal="right" vertical="top"/>
    </xf>
    <xf numFmtId="165" fontId="34" fillId="0" borderId="3" xfId="0" applyNumberFormat="1" applyFont="1" applyBorder="1" applyAlignment="1" applyProtection="1">
      <alignment horizontal="right" vertical="top"/>
    </xf>
    <xf numFmtId="0" fontId="32" fillId="0" borderId="0" xfId="0" applyFont="1" applyAlignment="1" applyProtection="1">
      <alignment horizontal="right" vertical="top"/>
    </xf>
    <xf numFmtId="0" fontId="33" fillId="0" borderId="3" xfId="0" applyFont="1" applyBorder="1" applyAlignment="1" applyProtection="1">
      <alignment horizontal="left" vertical="top"/>
    </xf>
    <xf numFmtId="0" fontId="33" fillId="0" borderId="3" xfId="0" applyFont="1" applyBorder="1" applyAlignment="1" applyProtection="1">
      <alignment horizontal="right" vertical="top"/>
    </xf>
    <xf numFmtId="0" fontId="33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165" fontId="31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164" fontId="31" fillId="0" borderId="6" xfId="0" applyNumberFormat="1" applyFont="1" applyBorder="1" applyAlignment="1" applyProtection="1">
      <alignment horizontal="right" vertical="center"/>
    </xf>
    <xf numFmtId="164" fontId="31" fillId="0" borderId="0" xfId="0" applyNumberFormat="1" applyFont="1" applyAlignment="1" applyProtection="1">
      <alignment horizontal="right" vertical="center"/>
    </xf>
    <xf numFmtId="164" fontId="26" fillId="0" borderId="4" xfId="0" applyNumberFormat="1" applyFont="1" applyBorder="1" applyAlignment="1" applyProtection="1">
      <alignment vertical="center"/>
    </xf>
    <xf numFmtId="0" fontId="35" fillId="0" borderId="5" xfId="0" applyFont="1" applyBorder="1" applyAlignment="1" applyProtection="1"/>
    <xf numFmtId="164" fontId="37" fillId="0" borderId="0" xfId="0" applyNumberFormat="1" applyFont="1" applyAlignment="1" applyProtection="1">
      <alignment horizontal="right" vertical="center"/>
    </xf>
    <xf numFmtId="165" fontId="38" fillId="0" borderId="0" xfId="0" applyNumberFormat="1" applyFont="1" applyAlignment="1" applyProtection="1">
      <alignment horizontal="right" vertical="center"/>
    </xf>
    <xf numFmtId="14" fontId="6" fillId="0" borderId="0" xfId="0" applyNumberFormat="1" applyFont="1" applyAlignment="1" applyProtection="1">
      <alignment horizontal="right" vertical="center"/>
    </xf>
    <xf numFmtId="0" fontId="40" fillId="0" borderId="7" xfId="0" applyFont="1" applyBorder="1" applyAlignment="1" applyProtection="1"/>
    <xf numFmtId="0" fontId="35" fillId="0" borderId="8" xfId="0" applyFont="1" applyBorder="1" applyAlignment="1" applyProtection="1"/>
    <xf numFmtId="0" fontId="42" fillId="0" borderId="28" xfId="0" applyFont="1" applyFill="1" applyBorder="1" applyAlignment="1" applyProtection="1">
      <alignment horizontal="right" vertical="center"/>
    </xf>
    <xf numFmtId="164" fontId="6" fillId="0" borderId="28" xfId="0" applyNumberFormat="1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164" fontId="36" fillId="0" borderId="28" xfId="0" applyNumberFormat="1" applyFont="1" applyBorder="1" applyAlignment="1" applyProtection="1">
      <alignment horizontal="right" vertical="center"/>
    </xf>
    <xf numFmtId="164" fontId="6" fillId="0" borderId="28" xfId="0" applyNumberFormat="1" applyFont="1" applyBorder="1" applyAlignment="1" applyProtection="1">
      <alignment horizontal="right" vertical="center"/>
    </xf>
    <xf numFmtId="164" fontId="42" fillId="0" borderId="28" xfId="0" applyNumberFormat="1" applyFont="1" applyBorder="1" applyAlignment="1" applyProtection="1">
      <alignment vertical="center"/>
    </xf>
    <xf numFmtId="164" fontId="42" fillId="0" borderId="28" xfId="0" applyNumberFormat="1" applyFont="1" applyBorder="1" applyAlignment="1" applyProtection="1">
      <alignment horizontal="right" vertical="center"/>
    </xf>
    <xf numFmtId="164" fontId="36" fillId="0" borderId="1" xfId="0" applyNumberFormat="1" applyFont="1" applyBorder="1" applyAlignment="1" applyProtection="1">
      <alignment vertical="center"/>
    </xf>
    <xf numFmtId="164" fontId="36" fillId="0" borderId="1" xfId="0" applyNumberFormat="1" applyFont="1" applyBorder="1" applyAlignment="1" applyProtection="1">
      <alignment horizontal="right" vertical="center"/>
    </xf>
    <xf numFmtId="164" fontId="39" fillId="0" borderId="27" xfId="0" applyNumberFormat="1" applyFont="1" applyBorder="1" applyAlignment="1" applyProtection="1"/>
    <xf numFmtId="164" fontId="39" fillId="0" borderId="9" xfId="0" applyNumberFormat="1" applyFont="1" applyBorder="1" applyAlignment="1" applyProtection="1"/>
    <xf numFmtId="164" fontId="26" fillId="0" borderId="0" xfId="0" applyNumberFormat="1" applyFont="1" applyAlignment="1" applyProtection="1">
      <alignment vertical="center"/>
    </xf>
    <xf numFmtId="164" fontId="43" fillId="2" borderId="0" xfId="0" applyNumberFormat="1" applyFont="1" applyFill="1" applyAlignment="1" applyProtection="1"/>
    <xf numFmtId="164" fontId="44" fillId="2" borderId="11" xfId="0" applyNumberFormat="1" applyFont="1" applyFill="1" applyBorder="1" applyAlignment="1" applyProtection="1"/>
    <xf numFmtId="164" fontId="39" fillId="0" borderId="8" xfId="0" applyNumberFormat="1" applyFont="1" applyBorder="1" applyAlignment="1" applyProtection="1"/>
    <xf numFmtId="0" fontId="7" fillId="0" borderId="0" xfId="0" applyFont="1" applyProtection="1"/>
    <xf numFmtId="0" fontId="7" fillId="4" borderId="0" xfId="0" applyFont="1" applyFill="1" applyProtection="1"/>
    <xf numFmtId="164" fontId="39" fillId="0" borderId="9" xfId="0" applyNumberFormat="1" applyFont="1" applyFill="1" applyBorder="1" applyAlignment="1" applyProtection="1"/>
    <xf numFmtId="0" fontId="0" fillId="0" borderId="0" xfId="0" applyFont="1" applyFill="1" applyAlignment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164" fontId="39" fillId="0" borderId="7" xfId="0" applyNumberFormat="1" applyFont="1" applyFill="1" applyBorder="1" applyAlignment="1" applyProtection="1"/>
    <xf numFmtId="164" fontId="39" fillId="0" borderId="28" xfId="0" applyNumberFormat="1" applyFont="1" applyFill="1" applyBorder="1" applyAlignment="1" applyProtection="1"/>
    <xf numFmtId="0" fontId="7" fillId="4" borderId="13" xfId="0" applyFont="1" applyFill="1" applyBorder="1" applyAlignment="1" applyProtection="1"/>
    <xf numFmtId="0" fontId="7" fillId="4" borderId="15" xfId="0" applyFont="1" applyFill="1" applyBorder="1" applyProtection="1"/>
    <xf numFmtId="0" fontId="7" fillId="4" borderId="16" xfId="0" applyFont="1" applyFill="1" applyBorder="1" applyProtection="1"/>
    <xf numFmtId="0" fontId="7" fillId="4" borderId="16" xfId="0" applyFont="1" applyFill="1" applyBorder="1" applyAlignment="1" applyProtection="1">
      <alignment vertical="top"/>
    </xf>
    <xf numFmtId="0" fontId="7" fillId="4" borderId="17" xfId="0" applyFont="1" applyFill="1" applyBorder="1" applyProtection="1"/>
    <xf numFmtId="164" fontId="46" fillId="3" borderId="28" xfId="0" applyNumberFormat="1" applyFont="1" applyFill="1" applyBorder="1" applyAlignment="1" applyProtection="1"/>
    <xf numFmtId="164" fontId="37" fillId="0" borderId="28" xfId="0" applyNumberFormat="1" applyFont="1" applyBorder="1" applyAlignment="1" applyProtection="1">
      <alignment horizontal="right" vertical="center"/>
    </xf>
    <xf numFmtId="165" fontId="38" fillId="0" borderId="28" xfId="0" applyNumberFormat="1" applyFont="1" applyBorder="1" applyAlignment="1" applyProtection="1">
      <alignment horizontal="right" vertical="center"/>
    </xf>
    <xf numFmtId="0" fontId="0" fillId="0" borderId="28" xfId="0" applyFont="1" applyBorder="1" applyAlignment="1" applyProtection="1"/>
    <xf numFmtId="6" fontId="36" fillId="10" borderId="36" xfId="0" applyNumberFormat="1" applyFont="1" applyFill="1" applyBorder="1" applyAlignment="1" applyProtection="1">
      <alignment horizontal="right" vertical="center" wrapText="1"/>
      <protection locked="0"/>
    </xf>
    <xf numFmtId="6" fontId="36" fillId="10" borderId="31" xfId="0" applyNumberFormat="1" applyFont="1" applyFill="1" applyBorder="1" applyAlignment="1" applyProtection="1">
      <alignment horizontal="right" vertical="center" wrapText="1"/>
      <protection locked="0"/>
    </xf>
    <xf numFmtId="6" fontId="36" fillId="10" borderId="32" xfId="0" applyNumberFormat="1" applyFont="1" applyFill="1" applyBorder="1" applyAlignment="1" applyProtection="1">
      <alignment horizontal="right" vertical="center" wrapText="1"/>
      <protection locked="0"/>
    </xf>
    <xf numFmtId="6" fontId="36" fillId="10" borderId="34" xfId="0" applyNumberFormat="1" applyFont="1" applyFill="1" applyBorder="1" applyAlignment="1" applyProtection="1">
      <alignment horizontal="right" vertical="center" wrapText="1"/>
      <protection locked="0"/>
    </xf>
    <xf numFmtId="6" fontId="36" fillId="10" borderId="33" xfId="0" applyNumberFormat="1" applyFont="1" applyFill="1" applyBorder="1" applyAlignment="1" applyProtection="1">
      <alignment horizontal="right" vertical="center" wrapText="1"/>
      <protection locked="0"/>
    </xf>
    <xf numFmtId="6" fontId="36" fillId="1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 applyProtection="1">
      <alignment horizontal="right" vertical="center"/>
    </xf>
    <xf numFmtId="14" fontId="6" fillId="0" borderId="28" xfId="0" applyNumberFormat="1" applyFont="1" applyBorder="1" applyAlignment="1" applyProtection="1">
      <alignment horizontal="right" vertical="center"/>
    </xf>
    <xf numFmtId="164" fontId="41" fillId="0" borderId="0" xfId="0" applyNumberFormat="1" applyFont="1" applyAlignment="1" applyProtection="1">
      <alignment horizontal="center" vertical="center"/>
    </xf>
    <xf numFmtId="164" fontId="31" fillId="0" borderId="6" xfId="0" applyNumberFormat="1" applyFont="1" applyBorder="1" applyAlignment="1" applyProtection="1">
      <alignment horizontal="right"/>
    </xf>
    <xf numFmtId="0" fontId="113" fillId="11" borderId="28" xfId="0" applyFont="1" applyFill="1" applyBorder="1" applyAlignment="1" applyProtection="1">
      <alignment horizontal="center"/>
    </xf>
    <xf numFmtId="0" fontId="113" fillId="11" borderId="0" xfId="0" applyFont="1" applyFill="1" applyAlignment="1" applyProtection="1">
      <alignment horizontal="center"/>
    </xf>
    <xf numFmtId="164" fontId="46" fillId="3" borderId="28" xfId="0" applyNumberFormat="1" applyFont="1" applyFill="1" applyBorder="1" applyAlignment="1" applyProtection="1">
      <alignment horizontal="center"/>
    </xf>
    <xf numFmtId="0" fontId="39" fillId="0" borderId="28" xfId="0" applyFont="1" applyBorder="1" applyAlignment="1" applyProtection="1"/>
    <xf numFmtId="0" fontId="35" fillId="0" borderId="28" xfId="0" applyFont="1" applyBorder="1" applyProtection="1"/>
    <xf numFmtId="164" fontId="20" fillId="0" borderId="4" xfId="0" applyNumberFormat="1" applyFont="1" applyBorder="1" applyAlignment="1" applyProtection="1">
      <alignment vertical="center"/>
    </xf>
    <xf numFmtId="0" fontId="35" fillId="0" borderId="30" xfId="0" applyFont="1" applyBorder="1" applyProtection="1"/>
    <xf numFmtId="164" fontId="20" fillId="0" borderId="0" xfId="0" applyNumberFormat="1" applyFont="1" applyAlignment="1" applyProtection="1">
      <alignment vertical="center"/>
    </xf>
    <xf numFmtId="0" fontId="0" fillId="0" borderId="28" xfId="0" applyFont="1" applyBorder="1" applyAlignment="1" applyProtection="1"/>
    <xf numFmtId="164" fontId="43" fillId="0" borderId="28" xfId="0" applyNumberFormat="1" applyFont="1" applyFill="1" applyBorder="1" applyAlignment="1" applyProtection="1"/>
    <xf numFmtId="0" fontId="0" fillId="0" borderId="28" xfId="0" applyFont="1" applyFill="1" applyBorder="1" applyAlignment="1" applyProtection="1"/>
    <xf numFmtId="0" fontId="35" fillId="0" borderId="28" xfId="0" applyFont="1" applyFill="1" applyBorder="1" applyProtection="1"/>
    <xf numFmtId="166" fontId="45" fillId="4" borderId="0" xfId="0" applyNumberFormat="1" applyFont="1" applyFill="1" applyAlignment="1" applyProtection="1">
      <alignment horizontal="center"/>
    </xf>
    <xf numFmtId="0" fontId="36" fillId="4" borderId="14" xfId="0" applyFont="1" applyFill="1" applyBorder="1" applyAlignment="1" applyProtection="1">
      <alignment horizontal="center" vertical="top"/>
    </xf>
    <xf numFmtId="0" fontId="35" fillId="0" borderId="14" xfId="0" applyFont="1" applyBorder="1" applyProtection="1"/>
    <xf numFmtId="9" fontId="36" fillId="4" borderId="0" xfId="0" applyNumberFormat="1" applyFont="1" applyFill="1" applyAlignment="1" applyProtection="1">
      <alignment horizontal="center" vertical="top"/>
    </xf>
    <xf numFmtId="0" fontId="0" fillId="0" borderId="0" xfId="0" applyFont="1" applyAlignment="1" applyProtection="1"/>
    <xf numFmtId="0" fontId="7" fillId="4" borderId="0" xfId="0" applyFont="1" applyFill="1" applyProtection="1"/>
    <xf numFmtId="49" fontId="6" fillId="0" borderId="28" xfId="0" applyNumberFormat="1" applyFont="1" applyBorder="1" applyAlignment="1" applyProtection="1">
      <alignment vertical="center"/>
    </xf>
    <xf numFmtId="164" fontId="41" fillId="0" borderId="0" xfId="0" applyNumberFormat="1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top" wrapText="1"/>
    </xf>
    <xf numFmtId="164" fontId="20" fillId="0" borderId="4" xfId="0" applyNumberFormat="1" applyFont="1" applyBorder="1" applyAlignment="1" applyProtection="1">
      <alignment vertical="center" wrapText="1"/>
    </xf>
    <xf numFmtId="0" fontId="35" fillId="0" borderId="5" xfId="0" applyFont="1" applyBorder="1" applyProtection="1"/>
    <xf numFmtId="0" fontId="6" fillId="3" borderId="0" xfId="0" applyFont="1" applyFill="1" applyAlignment="1" applyProtection="1"/>
    <xf numFmtId="0" fontId="2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top" wrapText="1"/>
    </xf>
    <xf numFmtId="0" fontId="10" fillId="3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center"/>
    </xf>
    <xf numFmtId="0" fontId="19" fillId="3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3" fillId="11" borderId="28" xfId="0" applyFont="1" applyFill="1" applyBorder="1" applyAlignment="1">
      <alignment horizontal="center"/>
    </xf>
    <xf numFmtId="0" fontId="113" fillId="11" borderId="0" xfId="0" applyFont="1" applyFill="1" applyAlignment="1">
      <alignment horizontal="center"/>
    </xf>
    <xf numFmtId="0" fontId="39" fillId="0" borderId="28" xfId="0" applyFont="1" applyBorder="1" applyAlignment="1"/>
    <xf numFmtId="0" fontId="35" fillId="0" borderId="28" xfId="0" applyFont="1" applyBorder="1"/>
    <xf numFmtId="164" fontId="20" fillId="0" borderId="4" xfId="0" applyNumberFormat="1" applyFont="1" applyBorder="1" applyAlignment="1">
      <alignment vertical="center"/>
    </xf>
    <xf numFmtId="0" fontId="35" fillId="0" borderId="30" xfId="0" applyFont="1" applyBorder="1"/>
    <xf numFmtId="164" fontId="20" fillId="0" borderId="0" xfId="0" applyNumberFormat="1" applyFont="1" applyAlignment="1">
      <alignment vertical="center"/>
    </xf>
    <xf numFmtId="0" fontId="0" fillId="0" borderId="28" xfId="0" applyFont="1" applyBorder="1" applyAlignment="1"/>
    <xf numFmtId="164" fontId="43" fillId="0" borderId="28" xfId="0" applyNumberFormat="1" applyFont="1" applyFill="1" applyBorder="1" applyAlignment="1"/>
    <xf numFmtId="0" fontId="0" fillId="0" borderId="28" xfId="0" applyFont="1" applyFill="1" applyBorder="1" applyAlignment="1"/>
    <xf numFmtId="0" fontId="35" fillId="0" borderId="28" xfId="0" applyFont="1" applyFill="1" applyBorder="1"/>
    <xf numFmtId="166" fontId="45" fillId="4" borderId="0" xfId="0" applyNumberFormat="1" applyFont="1" applyFill="1" applyAlignment="1">
      <alignment horizontal="center"/>
    </xf>
    <xf numFmtId="0" fontId="36" fillId="4" borderId="14" xfId="0" applyFont="1" applyFill="1" applyBorder="1" applyAlignment="1">
      <alignment horizontal="center" vertical="top"/>
    </xf>
    <xf numFmtId="0" fontId="35" fillId="0" borderId="14" xfId="0" applyFont="1" applyBorder="1"/>
    <xf numFmtId="9" fontId="36" fillId="4" borderId="0" xfId="0" applyNumberFormat="1" applyFont="1" applyFill="1" applyAlignment="1">
      <alignment horizontal="center" vertical="top"/>
    </xf>
    <xf numFmtId="0" fontId="0" fillId="0" borderId="0" xfId="0" applyFont="1" applyAlignment="1"/>
    <xf numFmtId="0" fontId="7" fillId="4" borderId="0" xfId="0" applyFont="1" applyFill="1"/>
    <xf numFmtId="49" fontId="6" fillId="0" borderId="28" xfId="0" applyNumberFormat="1" applyFont="1" applyBorder="1" applyAlignment="1">
      <alignment vertical="center"/>
    </xf>
    <xf numFmtId="164" fontId="4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164" fontId="20" fillId="0" borderId="4" xfId="0" applyNumberFormat="1" applyFont="1" applyBorder="1" applyAlignment="1">
      <alignment vertical="center" wrapText="1"/>
    </xf>
    <xf numFmtId="0" fontId="35" fillId="0" borderId="5" xfId="0" applyFont="1" applyBorder="1"/>
    <xf numFmtId="0" fontId="6" fillId="3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top" wrapText="1"/>
    </xf>
    <xf numFmtId="0" fontId="47" fillId="4" borderId="14" xfId="0" applyFont="1" applyFill="1" applyBorder="1" applyAlignment="1" applyProtection="1">
      <alignment horizontal="center" vertical="top"/>
    </xf>
    <xf numFmtId="0" fontId="35" fillId="0" borderId="21" xfId="0" applyFont="1" applyBorder="1" applyProtection="1"/>
    <xf numFmtId="166" fontId="48" fillId="4" borderId="29" xfId="0" applyNumberFormat="1" applyFont="1" applyFill="1" applyBorder="1" applyAlignment="1" applyProtection="1">
      <alignment horizontal="center"/>
    </xf>
    <xf numFmtId="164" fontId="59" fillId="5" borderId="0" xfId="0" applyNumberFormat="1" applyFont="1" applyFill="1" applyAlignment="1">
      <alignment horizontal="center" vertical="center"/>
    </xf>
    <xf numFmtId="164" fontId="26" fillId="0" borderId="4" xfId="0" applyNumberFormat="1" applyFont="1" applyBorder="1" applyAlignment="1">
      <alignment vertical="center"/>
    </xf>
    <xf numFmtId="0" fontId="39" fillId="0" borderId="4" xfId="0" applyFont="1" applyBorder="1" applyAlignment="1"/>
    <xf numFmtId="0" fontId="40" fillId="0" borderId="4" xfId="0" applyFont="1" applyBorder="1" applyAlignment="1"/>
    <xf numFmtId="164" fontId="57" fillId="2" borderId="0" xfId="0" applyNumberFormat="1" applyFont="1" applyFill="1" applyAlignment="1"/>
    <xf numFmtId="164" fontId="58" fillId="2" borderId="0" xfId="0" applyNumberFormat="1" applyFont="1" applyFill="1" applyAlignment="1">
      <alignment vertical="center" wrapText="1"/>
    </xf>
    <xf numFmtId="164" fontId="26" fillId="0" borderId="18" xfId="0" applyNumberFormat="1" applyFont="1" applyBorder="1" applyAlignment="1">
      <alignment vertical="center"/>
    </xf>
    <xf numFmtId="0" fontId="35" fillId="0" borderId="19" xfId="0" applyFont="1" applyBorder="1"/>
    <xf numFmtId="164" fontId="26" fillId="0" borderId="25" xfId="0" applyNumberFormat="1" applyFont="1" applyBorder="1" applyAlignment="1">
      <alignment vertical="center"/>
    </xf>
    <xf numFmtId="0" fontId="35" fillId="0" borderId="26" xfId="0" applyFont="1" applyBorder="1"/>
    <xf numFmtId="0" fontId="25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164" fontId="6" fillId="0" borderId="0" xfId="0" applyNumberFormat="1" applyFont="1" applyAlignment="1"/>
    <xf numFmtId="0" fontId="35" fillId="0" borderId="10" xfId="0" applyFont="1" applyBorder="1"/>
    <xf numFmtId="0" fontId="6" fillId="0" borderId="0" xfId="0" applyFont="1" applyAlignment="1"/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 vertical="top"/>
    </xf>
    <xf numFmtId="0" fontId="50" fillId="0" borderId="0" xfId="0" applyFont="1" applyAlignment="1">
      <alignment horizontal="right" vertical="center"/>
    </xf>
    <xf numFmtId="168" fontId="45" fillId="4" borderId="0" xfId="0" applyNumberFormat="1" applyFont="1" applyFill="1" applyAlignment="1">
      <alignment horizontal="center"/>
    </xf>
    <xf numFmtId="164" fontId="45" fillId="4" borderId="0" xfId="0" applyNumberFormat="1" applyFont="1" applyFill="1" applyAlignment="1">
      <alignment horizontal="center"/>
    </xf>
    <xf numFmtId="0" fontId="101" fillId="0" borderId="4" xfId="0" applyFont="1" applyBorder="1" applyAlignment="1"/>
    <xf numFmtId="164" fontId="103" fillId="8" borderId="0" xfId="0" applyNumberFormat="1" applyFont="1" applyFill="1" applyAlignment="1">
      <alignment horizontal="right" vertical="center"/>
    </xf>
    <xf numFmtId="164" fontId="98" fillId="0" borderId="4" xfId="0" applyNumberFormat="1" applyFont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69" fillId="3" borderId="0" xfId="0" applyFont="1" applyFill="1" applyAlignment="1"/>
    <xf numFmtId="0" fontId="91" fillId="0" borderId="0" xfId="0" applyFont="1" applyAlignment="1">
      <alignment horizontal="left" vertical="top"/>
    </xf>
    <xf numFmtId="0" fontId="92" fillId="0" borderId="0" xfId="0" applyFont="1" applyAlignment="1">
      <alignment horizontal="left" vertical="top"/>
    </xf>
    <xf numFmtId="164" fontId="98" fillId="0" borderId="25" xfId="0" applyNumberFormat="1" applyFont="1" applyBorder="1" applyAlignment="1">
      <alignment vertical="center"/>
    </xf>
    <xf numFmtId="164" fontId="98" fillId="0" borderId="18" xfId="0" applyNumberFormat="1" applyFont="1" applyBorder="1" applyAlignment="1">
      <alignment vertical="center"/>
    </xf>
    <xf numFmtId="9" fontId="79" fillId="7" borderId="0" xfId="0" applyNumberFormat="1" applyFont="1" applyFill="1" applyAlignment="1">
      <alignment horizontal="center" vertical="top"/>
    </xf>
    <xf numFmtId="0" fontId="68" fillId="7" borderId="0" xfId="0" applyFont="1" applyFill="1"/>
    <xf numFmtId="0" fontId="81" fillId="0" borderId="0" xfId="0" applyFont="1" applyAlignment="1">
      <alignment horizontal="left" vertical="center"/>
    </xf>
    <xf numFmtId="0" fontId="85" fillId="3" borderId="0" xfId="0" applyFont="1" applyFill="1" applyAlignment="1">
      <alignment vertical="center"/>
    </xf>
    <xf numFmtId="0" fontId="74" fillId="0" borderId="0" xfId="0" applyFont="1" applyAlignment="1">
      <alignment horizontal="right" vertical="center"/>
    </xf>
    <xf numFmtId="0" fontId="72" fillId="3" borderId="0" xfId="0" applyFont="1" applyFill="1" applyAlignment="1">
      <alignment horizontal="left" vertical="top"/>
    </xf>
    <xf numFmtId="164" fontId="69" fillId="0" borderId="10" xfId="0" applyNumberFormat="1" applyFont="1" applyBorder="1" applyAlignment="1"/>
    <xf numFmtId="0" fontId="69" fillId="0" borderId="0" xfId="0" applyFont="1" applyAlignment="1"/>
    <xf numFmtId="168" fontId="77" fillId="7" borderId="0" xfId="0" applyNumberFormat="1" applyFont="1" applyFill="1" applyAlignment="1">
      <alignment horizontal="center"/>
    </xf>
    <xf numFmtId="0" fontId="79" fillId="7" borderId="14" xfId="0" applyFont="1" applyFill="1" applyBorder="1" applyAlignment="1">
      <alignment horizontal="center" vertical="top"/>
    </xf>
    <xf numFmtId="164" fontId="77" fillId="7" borderId="0" xfId="0" applyNumberFormat="1" applyFont="1" applyFill="1" applyAlignment="1">
      <alignment horizontal="center"/>
    </xf>
    <xf numFmtId="0" fontId="61" fillId="6" borderId="0" xfId="0" applyFont="1" applyFill="1" applyAlignment="1">
      <alignment horizontal="center" vertical="center" wrapText="1"/>
    </xf>
    <xf numFmtId="0" fontId="62" fillId="6" borderId="0" xfId="0" applyFont="1" applyFill="1" applyAlignment="1">
      <alignment horizontal="left" vertical="center" wrapText="1"/>
    </xf>
    <xf numFmtId="0" fontId="64" fillId="6" borderId="0" xfId="0" applyFont="1" applyFill="1" applyAlignment="1">
      <alignment horizontal="left" vertical="top" wrapText="1"/>
    </xf>
    <xf numFmtId="0" fontId="65" fillId="6" borderId="0" xfId="0" applyFont="1" applyFill="1" applyAlignment="1">
      <alignment horizontal="left" vertical="center" wrapText="1"/>
    </xf>
    <xf numFmtId="0" fontId="67" fillId="6" borderId="0" xfId="0" applyFont="1" applyFill="1" applyAlignment="1">
      <alignment horizontal="left" vertical="center" wrapText="1"/>
    </xf>
    <xf numFmtId="164" fontId="116" fillId="3" borderId="28" xfId="1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44"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CC0000"/>
      </font>
      <fill>
        <patternFill patternType="solid">
          <bgColor rgb="FFE2E9F5"/>
        </patternFill>
      </fill>
    </dxf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  <dxf>
      <fill>
        <patternFill patternType="solid">
          <fgColor rgb="FFE2E9F5"/>
          <bgColor rgb="FFE2E9F5"/>
        </patternFill>
      </fill>
    </dxf>
  </dxfs>
  <tableStyles count="0" defaultTableStyle="TableStyleMedium2" defaultPivotStyle="PivotStyleLight16"/>
  <colors>
    <mruColors>
      <color rgb="FFE2E9F5"/>
      <color rgb="FF04D67B"/>
      <color rgb="FF00B8D4"/>
      <color rgb="FF73FEFF"/>
      <color rgb="FF41F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Jan!$B$11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1-446E-90B2-1480093B41EE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1-446E-90B2-1480093B41EE}"/>
              </c:ext>
            </c:extLst>
          </c:dPt>
          <c:val>
            <c:numRef>
              <c:f>Jan!$C$11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A1-446E-90B2-1480093B41EE}"/>
            </c:ext>
          </c:extLst>
        </c:ser>
        <c:ser>
          <c:idx val="1"/>
          <c:order val="1"/>
          <c:tx>
            <c:strRef>
              <c:f>Jan!$B$10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Jan!$C$10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A1-446E-90B2-1480093B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Apr!$B$11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14-4F7A-9FA7-7C0DE338F69F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14-4F7A-9FA7-7C0DE338F69F}"/>
              </c:ext>
            </c:extLst>
          </c:dPt>
          <c:val>
            <c:numRef>
              <c:f>Apr!$C$11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14-4F7A-9FA7-7C0DE338F69F}"/>
            </c:ext>
          </c:extLst>
        </c:ser>
        <c:ser>
          <c:idx val="1"/>
          <c:order val="1"/>
          <c:tx>
            <c:strRef>
              <c:f>Apr!$B$10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Apr!$C$10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14-4F7A-9FA7-7C0DE338F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Apr!$H$29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CB-4851-B886-23DA122DD761}"/>
              </c:ext>
            </c:extLst>
          </c:dPt>
          <c:val>
            <c:numRef>
              <c:f>Apr!$H$30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B-4851-B886-23DA122DD761}"/>
            </c:ext>
          </c:extLst>
        </c:ser>
        <c:ser>
          <c:idx val="2"/>
          <c:order val="2"/>
          <c:tx>
            <c:strRef>
              <c:f>Apr!$H$24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Apr!$H$25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B-4851-B886-23DA122D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8CB-4851-B886-23DA122DD7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CB-4851-B886-23DA122DD761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Apr!$H$11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Apr!$I$11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88-416D-B644-133AFD3F13EC}"/>
            </c:ext>
          </c:extLst>
        </c:ser>
        <c:ser>
          <c:idx val="1"/>
          <c:order val="1"/>
          <c:tx>
            <c:strRef>
              <c:f>Apr!$H$10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Apr!$I$10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8-416D-B644-133AFD3F1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May!$B$11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C-4445-AC75-C356B2165B7B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C-4445-AC75-C356B2165B7B}"/>
              </c:ext>
            </c:extLst>
          </c:dPt>
          <c:val>
            <c:numRef>
              <c:f>May!$C$11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C-4445-AC75-C356B2165B7B}"/>
            </c:ext>
          </c:extLst>
        </c:ser>
        <c:ser>
          <c:idx val="1"/>
          <c:order val="1"/>
          <c:tx>
            <c:strRef>
              <c:f>May!$B$10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May!$C$10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C-4445-AC75-C356B2165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May!$H$29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8A-4459-BBA8-237054F45AF8}"/>
              </c:ext>
            </c:extLst>
          </c:dPt>
          <c:val>
            <c:numRef>
              <c:f>May!$H$30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A-4459-BBA8-237054F45AF8}"/>
            </c:ext>
          </c:extLst>
        </c:ser>
        <c:ser>
          <c:idx val="2"/>
          <c:order val="2"/>
          <c:tx>
            <c:strRef>
              <c:f>May!$H$24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May!$H$25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8A-4459-BBA8-237054F4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38A-4459-BBA8-237054F45AF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38A-4459-BBA8-237054F45AF8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May!$H$11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May!$I$11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4-4CA8-989B-036EC5F45045}"/>
            </c:ext>
          </c:extLst>
        </c:ser>
        <c:ser>
          <c:idx val="1"/>
          <c:order val="1"/>
          <c:tx>
            <c:strRef>
              <c:f>May!$H$10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May!$I$10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4-4CA8-989B-036EC5F45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Jun!$B$11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21-4409-9EE5-53BB55EAA59A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21-4409-9EE5-53BB55EAA59A}"/>
              </c:ext>
            </c:extLst>
          </c:dPt>
          <c:val>
            <c:numRef>
              <c:f>Jun!$C$11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21-4409-9EE5-53BB55EAA59A}"/>
            </c:ext>
          </c:extLst>
        </c:ser>
        <c:ser>
          <c:idx val="1"/>
          <c:order val="1"/>
          <c:tx>
            <c:strRef>
              <c:f>Jun!$B$10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Jun!$C$10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21-4409-9EE5-53BB55EAA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Jun!$H$29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E5-400F-80B2-9AA1558DC9D3}"/>
              </c:ext>
            </c:extLst>
          </c:dPt>
          <c:val>
            <c:numRef>
              <c:f>Jun!$H$30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5-400F-80B2-9AA1558DC9D3}"/>
            </c:ext>
          </c:extLst>
        </c:ser>
        <c:ser>
          <c:idx val="2"/>
          <c:order val="2"/>
          <c:tx>
            <c:strRef>
              <c:f>Jun!$H$24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Jun!$H$25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5-400F-80B2-9AA1558DC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DE5-400F-80B2-9AA1558DC9D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DE5-400F-80B2-9AA1558DC9D3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Jun!$H$11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Jun!$I$11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D-44D5-84A2-6E3A5FACE3DF}"/>
            </c:ext>
          </c:extLst>
        </c:ser>
        <c:ser>
          <c:idx val="1"/>
          <c:order val="1"/>
          <c:tx>
            <c:strRef>
              <c:f>Jun!$H$10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Jun!$I$10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D-44D5-84A2-6E3A5FAC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Jul!$B$11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8D-4D03-AB45-2F19C0CCDC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8D-4D03-AB45-2F19C0CCDC10}"/>
              </c:ext>
            </c:extLst>
          </c:dPt>
          <c:val>
            <c:numRef>
              <c:f>Jul!$C$11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8D-4D03-AB45-2F19C0CCDC10}"/>
            </c:ext>
          </c:extLst>
        </c:ser>
        <c:ser>
          <c:idx val="1"/>
          <c:order val="1"/>
          <c:tx>
            <c:strRef>
              <c:f>Jul!$B$10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Jul!$C$10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8D-4D03-AB45-2F19C0CCD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Jan!$H$29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CF-4D95-8D0B-1039B544272B}"/>
              </c:ext>
            </c:extLst>
          </c:dPt>
          <c:val>
            <c:numRef>
              <c:f>Jan!$H$30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F-4D95-8D0B-1039B544272B}"/>
            </c:ext>
          </c:extLst>
        </c:ser>
        <c:ser>
          <c:idx val="2"/>
          <c:order val="2"/>
          <c:tx>
            <c:strRef>
              <c:f>Jan!$H$24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Jan!$H$25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CF-4D95-8D0B-1039B544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3CF-4D95-8D0B-1039B544272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3CF-4D95-8D0B-1039B544272B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Jul!$H$29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81-4A25-A7B0-5C968B669C58}"/>
              </c:ext>
            </c:extLst>
          </c:dPt>
          <c:val>
            <c:numRef>
              <c:f>Jul!$H$30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1-4A25-A7B0-5C968B669C58}"/>
            </c:ext>
          </c:extLst>
        </c:ser>
        <c:ser>
          <c:idx val="2"/>
          <c:order val="2"/>
          <c:tx>
            <c:strRef>
              <c:f>Jul!$H$24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Jul!$H$25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1-4A25-A7B0-5C968B669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281-4A25-A7B0-5C968B669C5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281-4A25-A7B0-5C968B669C58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Jul!$H$11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Jul!$I$11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E-4B53-9728-5C8D8FD516FC}"/>
            </c:ext>
          </c:extLst>
        </c:ser>
        <c:ser>
          <c:idx val="1"/>
          <c:order val="1"/>
          <c:tx>
            <c:strRef>
              <c:f>Jul!$H$10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Jul!$I$10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E-4B53-9728-5C8D8FD51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Aug!$B$11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D0-4BE2-AEA2-5BB8A12D0A44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D0-4BE2-AEA2-5BB8A12D0A44}"/>
              </c:ext>
            </c:extLst>
          </c:dPt>
          <c:val>
            <c:numRef>
              <c:f>Aug!$C$11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0-4BE2-AEA2-5BB8A12D0A44}"/>
            </c:ext>
          </c:extLst>
        </c:ser>
        <c:ser>
          <c:idx val="1"/>
          <c:order val="1"/>
          <c:tx>
            <c:strRef>
              <c:f>Aug!$B$10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Aug!$C$10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D0-4BE2-AEA2-5BB8A12D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Aug!$H$29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03-41A0-88D2-6F01A6494E6E}"/>
              </c:ext>
            </c:extLst>
          </c:dPt>
          <c:val>
            <c:numRef>
              <c:f>Aug!$H$30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3-41A0-88D2-6F01A6494E6E}"/>
            </c:ext>
          </c:extLst>
        </c:ser>
        <c:ser>
          <c:idx val="2"/>
          <c:order val="2"/>
          <c:tx>
            <c:strRef>
              <c:f>Aug!$H$24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Aug!$H$25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03-41A0-88D2-6F01A6494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A03-41A0-88D2-6F01A6494E6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03-41A0-88D2-6F01A6494E6E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Aug!$H$11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Aug!$I$11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8-4055-AC8A-1B53FD088DAF}"/>
            </c:ext>
          </c:extLst>
        </c:ser>
        <c:ser>
          <c:idx val="1"/>
          <c:order val="1"/>
          <c:tx>
            <c:strRef>
              <c:f>Aug!$H$10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Aug!$I$10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8-4055-AC8A-1B53FD088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Sep!$B$11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54-4EAF-BEC7-124F4A93DD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54-4EAF-BEC7-124F4A93DDF7}"/>
              </c:ext>
            </c:extLst>
          </c:dPt>
          <c:val>
            <c:numRef>
              <c:f>Sep!$C$11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4-4EAF-BEC7-124F4A93DDF7}"/>
            </c:ext>
          </c:extLst>
        </c:ser>
        <c:ser>
          <c:idx val="1"/>
          <c:order val="1"/>
          <c:tx>
            <c:strRef>
              <c:f>Sep!$B$10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Sep!$C$10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54-4EAF-BEC7-124F4A93D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Sep!$H$29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E1-4997-B0DC-78A3786F4FBA}"/>
              </c:ext>
            </c:extLst>
          </c:dPt>
          <c:val>
            <c:numRef>
              <c:f>Sep!$H$30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1-4997-B0DC-78A3786F4FBA}"/>
            </c:ext>
          </c:extLst>
        </c:ser>
        <c:ser>
          <c:idx val="2"/>
          <c:order val="2"/>
          <c:tx>
            <c:strRef>
              <c:f>Sep!$H$24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Sep!$H$25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1-4997-B0DC-78A3786F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BE1-4997-B0DC-78A3786F4FB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BE1-4997-B0DC-78A3786F4FBA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Sep!$H$11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Sep!$I$11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7-4CDD-B5CF-4378BFEC0145}"/>
            </c:ext>
          </c:extLst>
        </c:ser>
        <c:ser>
          <c:idx val="1"/>
          <c:order val="1"/>
          <c:tx>
            <c:strRef>
              <c:f>Sep!$H$10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Sep!$I$10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7-4CDD-B5CF-4378BFEC0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Oct!$B$11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5-4FBA-839F-8446B2B05386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5-4FBA-839F-8446B2B05386}"/>
              </c:ext>
            </c:extLst>
          </c:dPt>
          <c:val>
            <c:numRef>
              <c:f>Oct!$C$11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75-4FBA-839F-8446B2B05386}"/>
            </c:ext>
          </c:extLst>
        </c:ser>
        <c:ser>
          <c:idx val="1"/>
          <c:order val="1"/>
          <c:tx>
            <c:strRef>
              <c:f>Oct!$B$10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Oct!$C$10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75-4FBA-839F-8446B2B05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Oct!$H$29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4E-4A5F-9259-A1E9C0804DF4}"/>
              </c:ext>
            </c:extLst>
          </c:dPt>
          <c:val>
            <c:numRef>
              <c:f>Oct!$H$30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4E-4A5F-9259-A1E9C0804DF4}"/>
            </c:ext>
          </c:extLst>
        </c:ser>
        <c:ser>
          <c:idx val="2"/>
          <c:order val="2"/>
          <c:tx>
            <c:strRef>
              <c:f>Oct!$H$24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Oct!$H$25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4E-4A5F-9259-A1E9C0804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44E-4A5F-9259-A1E9C0804DF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Oct!$K$29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44E-4A5F-9259-A1E9C0804DF4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Jan!$H$11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Jan!$I$11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E-4772-97FD-0EB5AEC1688E}"/>
            </c:ext>
          </c:extLst>
        </c:ser>
        <c:ser>
          <c:idx val="1"/>
          <c:order val="1"/>
          <c:tx>
            <c:strRef>
              <c:f>Jan!$H$10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Jan!$I$10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E-4772-97FD-0EB5AEC16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Oct!$H$11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Oct!$I$11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7-4DBF-B280-1E5DF8A6A0C3}"/>
            </c:ext>
          </c:extLst>
        </c:ser>
        <c:ser>
          <c:idx val="1"/>
          <c:order val="1"/>
          <c:tx>
            <c:strRef>
              <c:f>Oct!$H$10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Oct!$I$10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7-4DBF-B280-1E5DF8A6A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Nov!$B$11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8E-4D83-B5FA-4D67BA8CACF9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8E-4D83-B5FA-4D67BA8CACF9}"/>
              </c:ext>
            </c:extLst>
          </c:dPt>
          <c:val>
            <c:numRef>
              <c:f>Nov!$C$11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8E-4D83-B5FA-4D67BA8CACF9}"/>
            </c:ext>
          </c:extLst>
        </c:ser>
        <c:ser>
          <c:idx val="1"/>
          <c:order val="1"/>
          <c:tx>
            <c:strRef>
              <c:f>Nov!$B$10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Nov!$C$10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8E-4D83-B5FA-4D67BA8C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Nov!$H$29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C-475C-B892-DC1687AFAAC6}"/>
              </c:ext>
            </c:extLst>
          </c:dPt>
          <c:val>
            <c:numRef>
              <c:f>Nov!$H$30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8C-475C-B892-DC1687AFAAC6}"/>
            </c:ext>
          </c:extLst>
        </c:ser>
        <c:ser>
          <c:idx val="2"/>
          <c:order val="2"/>
          <c:tx>
            <c:strRef>
              <c:f>Nov!$H$24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Nov!$H$25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8C-475C-B892-DC1687AFA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68C-475C-B892-DC1687AFAAC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68C-475C-B892-DC1687AFAAC6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Nov!$H$11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Nov!$I$11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4-42EF-8707-33D0574DB2C6}"/>
            </c:ext>
          </c:extLst>
        </c:ser>
        <c:ser>
          <c:idx val="1"/>
          <c:order val="1"/>
          <c:tx>
            <c:strRef>
              <c:f>Nov!$H$10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Nov!$I$10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4-42EF-8707-33D0574DB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Dec!$B$11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B4-41F1-A7F0-4DE06FD09C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B4-41F1-A7F0-4DE06FD09C8D}"/>
              </c:ext>
            </c:extLst>
          </c:dPt>
          <c:val>
            <c:numRef>
              <c:f>Dec!$C$11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4-41F1-A7F0-4DE06FD09C8D}"/>
            </c:ext>
          </c:extLst>
        </c:ser>
        <c:ser>
          <c:idx val="1"/>
          <c:order val="1"/>
          <c:tx>
            <c:strRef>
              <c:f>Dec!$B$10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Dec!$C$10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B4-41F1-A7F0-4DE06FD0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Dec!$H$29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409-9ECE-A7738CC58F9D}"/>
              </c:ext>
            </c:extLst>
          </c:dPt>
          <c:val>
            <c:numRef>
              <c:f>Dec!$H$30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8-4409-9ECE-A7738CC58F9D}"/>
            </c:ext>
          </c:extLst>
        </c:ser>
        <c:ser>
          <c:idx val="2"/>
          <c:order val="2"/>
          <c:tx>
            <c:strRef>
              <c:f>Dec!$H$24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Dec!$H$25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8-4409-9ECE-A7738CC58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D78-4409-9ECE-A7738CC58F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Dec!$K$29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78-4409-9ECE-A7738CC58F9D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Dec!$H$11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Dec!$I$11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4-48CD-BA40-9BE5F250AB23}"/>
            </c:ext>
          </c:extLst>
        </c:ser>
        <c:ser>
          <c:idx val="1"/>
          <c:order val="1"/>
          <c:tx>
            <c:strRef>
              <c:f>Dec!$H$10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Dec!$I$10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74-48CD-BA40-9BE5F250A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 lvl="0">
              <a:defRPr sz="3000" b="1">
                <a:solidFill>
                  <a:srgbClr val="283593"/>
                </a:solidFill>
                <a:latin typeface="Roboto"/>
              </a:defRPr>
            </a:pPr>
            <a:r>
              <a:rPr lang="en-US" sz="3000" b="1">
                <a:solidFill>
                  <a:srgbClr val="283593"/>
                </a:solidFill>
                <a:latin typeface="Roboto"/>
              </a:rPr>
              <a:t>Monthly Savings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'To Hide'!$B$1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04D67B"/>
            </a:solidFill>
            <a:ln w="38100" cap="rnd">
              <a:solidFill>
                <a:srgbClr val="04D67B"/>
              </a:solidFill>
              <a:round/>
            </a:ln>
          </c:spPr>
          <c:invertIfNegative val="0"/>
          <c:cat>
            <c:strRef>
              <c:f>'To Hide'!$A$2:$A$13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 Hide'!$B$2:$B$13</c:f>
              <c:numCache>
                <c:formatCode>"$"#,##0.00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5-AD46-49CB-A7D4-7B5CD4AD6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97475091"/>
        <c:axId val="1824592749"/>
      </c:barChart>
      <c:catAx>
        <c:axId val="974750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824592749"/>
        <c:crosses val="autoZero"/>
        <c:auto val="1"/>
        <c:lblAlgn val="ctr"/>
        <c:lblOffset val="100"/>
        <c:noMultiLvlLbl val="1"/>
      </c:catAx>
      <c:valAx>
        <c:axId val="1824592749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97475091"/>
        <c:crosses val="autoZero"/>
        <c:crossBetween val="between"/>
      </c:valAx>
    </c:plotArea>
    <c:plotVisOnly val="1"/>
    <c:dispBlanksAs val="zero"/>
    <c:showDLblsOverMax val="1"/>
  </c:chart>
  <c:spPr>
    <a:ln cap="flat">
      <a:solidFill>
        <a:schemeClr val="tx1">
          <a:tint val="75000"/>
        </a:schemeClr>
      </a:solidFill>
      <a:miter lim="800000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Feb!$B$11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B-4F87-A491-3C726F375B54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B-4F87-A491-3C726F375B54}"/>
              </c:ext>
            </c:extLst>
          </c:dPt>
          <c:val>
            <c:numRef>
              <c:f>Feb!$C$11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FB-4F87-A491-3C726F375B54}"/>
            </c:ext>
          </c:extLst>
        </c:ser>
        <c:ser>
          <c:idx val="1"/>
          <c:order val="1"/>
          <c:tx>
            <c:strRef>
              <c:f>Feb!$B$10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Feb!$C$10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FB-4F87-A491-3C726F375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Feb!$H$29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82-4E3B-AE7C-EBB4BE944559}"/>
              </c:ext>
            </c:extLst>
          </c:dPt>
          <c:val>
            <c:numRef>
              <c:f>Feb!$H$30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2-4E3B-AE7C-EBB4BE944559}"/>
            </c:ext>
          </c:extLst>
        </c:ser>
        <c:ser>
          <c:idx val="2"/>
          <c:order val="2"/>
          <c:tx>
            <c:strRef>
              <c:f>Feb!$H$24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Feb!$H$25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82-4E3B-AE7C-EBB4BE94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C82-4E3B-AE7C-EBB4BE94455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C82-4E3B-AE7C-EBB4BE944559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Feb!$H$11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Feb!$I$11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F-4B76-A38B-AB9BFF358BEA}"/>
            </c:ext>
          </c:extLst>
        </c:ser>
        <c:ser>
          <c:idx val="1"/>
          <c:order val="1"/>
          <c:tx>
            <c:strRef>
              <c:f>Feb!$H$10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Feb!$I$10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F-4B76-A38B-AB9BFF35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Mar!$B$11</c:f>
              <c:strCache>
                <c:ptCount val="1"/>
                <c:pt idx="0">
                  <c:v>Actual Spend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7-41DD-A9AC-AA9802539F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8D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97-41DD-A9AC-AA9802539F43}"/>
              </c:ext>
            </c:extLst>
          </c:dPt>
          <c:val>
            <c:numRef>
              <c:f>Mar!$C$11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7-41DD-A9AC-AA9802539F43}"/>
            </c:ext>
          </c:extLst>
        </c:ser>
        <c:ser>
          <c:idx val="1"/>
          <c:order val="1"/>
          <c:tx>
            <c:strRef>
              <c:f>Mar!$B$10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73FEFF"/>
            </a:solidFill>
            <a:ln>
              <a:noFill/>
            </a:ln>
            <a:effectLst/>
          </c:spPr>
          <c:invertIfNegative val="0"/>
          <c:val>
            <c:numRef>
              <c:f>Mar!$C$10</c:f>
              <c:numCache>
                <c:formatCode>"$"#,##0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97-41DD-A9AC-AA9802539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51071404842794E-2"/>
          <c:y val="0.1006347774810087"/>
          <c:w val="0.90772380288076482"/>
          <c:h val="0.85191346676379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Mar!$H$29</c:f>
              <c:strCache>
                <c:ptCount val="1"/>
                <c:pt idx="0">
                  <c:v> INCOME</c:v>
                </c:pt>
              </c:strCache>
            </c:strRef>
          </c:tx>
          <c:spPr>
            <a:solidFill>
              <a:srgbClr val="04D67B"/>
            </a:solidFill>
            <a:ln w="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D67B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D-463D-9608-C9FEBEC39399}"/>
              </c:ext>
            </c:extLst>
          </c:dPt>
          <c:val>
            <c:numRef>
              <c:f>Mar!$H$30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D-463D-9608-C9FEBEC39399}"/>
            </c:ext>
          </c:extLst>
        </c:ser>
        <c:ser>
          <c:idx val="2"/>
          <c:order val="2"/>
          <c:tx>
            <c:strRef>
              <c:f>Mar!$H$24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00B8D4"/>
            </a:solidFill>
            <a:ln>
              <a:noFill/>
            </a:ln>
            <a:effectLst/>
          </c:spPr>
          <c:invertIfNegative val="0"/>
          <c:val>
            <c:numRef>
              <c:f>Mar!$H$25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ED-463D-9608-C9FEBEC39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7"/>
        <c:axId val="1188039632"/>
        <c:axId val="1188040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Jan!#REF!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9ED-463D-9608-C9FEBEC393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Mar!$K$28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Mar!$K$29</c15:sqref>
                        </c15:formulaRef>
                      </c:ext>
                    </c:extLst>
                    <c:numCache>
                      <c:formatCode>"$"#,##0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ED-463D-9608-C9FEBEC39399}"/>
                  </c:ext>
                </c:extLst>
              </c15:ser>
            </c15:filteredBarSeries>
          </c:ext>
        </c:extLst>
      </c:barChart>
      <c:catAx>
        <c:axId val="118803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8040048"/>
        <c:crosses val="autoZero"/>
        <c:auto val="1"/>
        <c:lblAlgn val="ctr"/>
        <c:lblOffset val="100"/>
        <c:noMultiLvlLbl val="0"/>
      </c:catAx>
      <c:valAx>
        <c:axId val="1188040048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18803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101724593858E-2"/>
          <c:y val="0.17973856209150327"/>
          <c:w val="0.95214789827540613"/>
          <c:h val="0.64052287581699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Mar!$H$11</c:f>
              <c:strCache>
                <c:ptCount val="1"/>
                <c:pt idx="0">
                  <c:v>Actual Income</c:v>
                </c:pt>
              </c:strCache>
            </c:strRef>
          </c:tx>
          <c:spPr>
            <a:solidFill>
              <a:srgbClr val="04D67B"/>
            </a:solidFill>
            <a:ln>
              <a:noFill/>
            </a:ln>
            <a:effectLst/>
          </c:spPr>
          <c:invertIfNegative val="0"/>
          <c:val>
            <c:numRef>
              <c:f>Mar!$I$11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2-47FF-9C29-4C8EF13448E5}"/>
            </c:ext>
          </c:extLst>
        </c:ser>
        <c:ser>
          <c:idx val="1"/>
          <c:order val="1"/>
          <c:tx>
            <c:strRef>
              <c:f>Mar!$H$10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1FFA0"/>
            </a:solidFill>
            <a:ln>
              <a:noFill/>
            </a:ln>
            <a:effectLst/>
          </c:spPr>
          <c:invertIfNegative val="0"/>
          <c:val>
            <c:numRef>
              <c:f>Mar!$I$10</c:f>
              <c:numCache>
                <c:formatCode>"$"#,##0</c:formatCode>
                <c:ptCount val="1"/>
                <c:pt idx="0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2-47FF-9C29-4C8EF1344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-27"/>
        <c:axId val="1216237616"/>
        <c:axId val="1216239696"/>
      </c:barChart>
      <c:catAx>
        <c:axId val="121623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6239696"/>
        <c:crosses val="autoZero"/>
        <c:auto val="1"/>
        <c:lblAlgn val="ctr"/>
        <c:lblOffset val="100"/>
        <c:noMultiLvlLbl val="0"/>
      </c:catAx>
      <c:valAx>
        <c:axId val="121623969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2162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A2858BC8-31AA-4DC5-824B-B71BB9D57F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215265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D240BAE4-234F-4239-96BE-A69DFC94D8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95950" y="9225915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841F9DA-50F3-4AE8-A460-AE86203D3638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5CFB28-7014-4924-8956-0AC435C81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D3EEAD9-408C-400A-AC89-2AFE9BD62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666750</xdr:colOff>
      <xdr:row>11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B8169A-BA14-417D-8B7A-69861F7BB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416C6BAC-7945-4FE3-B80E-3483DA976C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77F61263-FE45-4DF2-98A8-710E3FB139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4DD4D42-2641-40DF-A333-E2343E2E3C3A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84AB7B-8719-4BF0-97C0-14155DE81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2E05CA8-3E68-49F8-8DB7-B2FD66405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4949ED4-6B1F-4F73-BFFA-C62E62FE7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90AB98C-3AF4-4557-8F39-D36ED42E785C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E955B0E3-B11F-439D-8DF2-50EA342A5FD2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7312B3A-A265-43C5-BC8B-6C24DC21A034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8CD9DA0A-5B15-4FBB-A5FC-BA2CEEBE3F91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DAA82110-F7EC-4211-B213-08E868638B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8E30C272-E8AD-4F80-AFF4-7B81019BE2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60E26E1-79FB-4333-8C7F-806A8640CAA0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5381E7-97A0-4CB4-970F-C670A2A51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9B815A-797B-4B29-A30A-1EFAAC762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8DBFCAA-0F23-4327-AEBC-B26C57BFF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BBB876E-4D05-4E3A-BEFA-70DEF81ACD6A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8D15895C-CED4-4D90-8B19-019533E0FAF0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98EF9FC9-336B-48A6-AA85-554568C350D6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7E706301-F808-457C-944D-21CEF2E96071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75D3956C-CF97-40D6-AC3F-AFC5A6E6BB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7CF66B61-8B16-49E4-B80E-3D799C7D5B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3E1E488-77C1-47AC-B3D5-277AC7C70DC8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3ECEA1-399F-4E55-BEBB-3E6D9CF47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2E27C0-060A-4CA6-9A8C-B4B8A252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658983-D0CF-4A88-A5F2-1B3796B38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C4FE697-E50B-42CA-B0F5-3773F1C2E4BD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1B0348AB-5BBE-42CC-9E66-D45DA6A221DD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7A1EEFDD-DEF3-4697-99C3-D0389EEC1F6F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D13B40A-A988-417A-9FD9-C19EE10E7E23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148590</xdr:colOff>
      <xdr:row>6</xdr:row>
      <xdr:rowOff>714374</xdr:rowOff>
    </xdr:from>
    <xdr:ext cx="6724650" cy="415406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7</xdr:col>
      <xdr:colOff>0</xdr:colOff>
      <xdr:row>0</xdr:row>
      <xdr:rowOff>0</xdr:rowOff>
    </xdr:from>
    <xdr:ext cx="3221182" cy="762000"/>
    <xdr:pic>
      <xdr:nvPicPr>
        <xdr:cNvPr id="7" name="image1.png">
          <a:extLst>
            <a:ext uri="{FF2B5EF4-FFF2-40B4-BE49-F238E27FC236}">
              <a16:creationId xmlns:a16="http://schemas.microsoft.com/office/drawing/2014/main" id="{52453A97-A8F3-4470-AACD-5EF8CFB1F4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26</xdr:row>
      <xdr:rowOff>211455</xdr:rowOff>
    </xdr:from>
    <xdr:ext cx="3995367" cy="2112645"/>
    <xdr:pic>
      <xdr:nvPicPr>
        <xdr:cNvPr id="9" name="image2.png">
          <a:extLst>
            <a:ext uri="{FF2B5EF4-FFF2-40B4-BE49-F238E27FC236}">
              <a16:creationId xmlns:a16="http://schemas.microsoft.com/office/drawing/2014/main" id="{342B87B4-06D9-4496-A7DD-5AD190AB11E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2125" y="6136005"/>
          <a:ext cx="3995367" cy="2112645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76275" cy="1619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5485D718-80EF-4987-9A87-92ED5ACF65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217170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31E591A9-F063-4FC4-AC41-D04F266A5C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959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F21FCE3-ACFA-4245-9D18-0D47314C35C9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D3A71E-A9DA-49DD-B60A-3F306D6FF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B2065A5-3CBB-4325-B083-6C8FE42EE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967740</xdr:colOff>
      <xdr:row>8</xdr:row>
      <xdr:rowOff>152400</xdr:rowOff>
    </xdr:from>
    <xdr:to>
      <xdr:col>13</xdr:col>
      <xdr:colOff>362902</xdr:colOff>
      <xdr:row>11</xdr:row>
      <xdr:rowOff>129540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45846B3-A5E9-4327-BD02-A6B8B9105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6644AB02-65ED-47FD-A3E1-BE5CA4420D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217170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C5AF5364-C552-459A-BCC2-879ED7093A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935B0CD-739D-4D34-B1B8-DB87E2D390C6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5ED4A4-9337-4806-B424-824EE252D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A9DBE78-2CDB-4835-9431-DA95D0B11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E01F6D-8E7A-46D5-AA44-166354979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84B9DC5-DFA0-499E-BC36-9232E50AAE58}"/>
            </a:ext>
          </a:extLst>
        </xdr:cNvPr>
        <xdr:cNvCxnSpPr/>
      </xdr:nvCxnSpPr>
      <xdr:spPr>
        <a:xfrm flipH="1">
          <a:off x="57321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FD24FBD5-EEBF-4E97-8AEE-052508C387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2BB1F412-2916-44EF-9B28-76D8722EFD2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9725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9C52E0B-BAA6-42B4-A26C-DEBD75A31357}"/>
            </a:ext>
          </a:extLst>
        </xdr:cNvPr>
        <xdr:cNvCxnSpPr/>
      </xdr:nvCxnSpPr>
      <xdr:spPr>
        <a:xfrm flipH="1">
          <a:off x="5503545" y="7545705"/>
          <a:ext cx="4011930" cy="5715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77D282-C43A-40DB-832D-5B5B2E08D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D2C331-1EC0-459C-9709-0D12268DB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38B360C-8556-43CD-9B46-590EB166A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EFD74EC9-60C8-4D30-8587-322612B1846A}"/>
            </a:ext>
          </a:extLst>
        </xdr:cNvPr>
        <xdr:cNvCxnSpPr/>
      </xdr:nvCxnSpPr>
      <xdr:spPr>
        <a:xfrm flipH="1">
          <a:off x="57321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88CCA7CE-DD1E-4DC0-AD31-53A7A03669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9B7489E8-EAF1-46D3-917C-6BA5F4C0F5D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7378B6A-A9AB-4CB6-8350-5DB7ADAA3831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F76A42-86E2-42B8-ABC7-EF5FC0BD8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4DDF95-A993-46B3-B24E-A266A5E57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CB9055E-E406-4CA4-9AE9-F6C4C9124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79C8A844-38B7-4200-82C4-A4D96C032841}"/>
            </a:ext>
          </a:extLst>
        </xdr:cNvPr>
        <xdr:cNvCxnSpPr/>
      </xdr:nvCxnSpPr>
      <xdr:spPr>
        <a:xfrm flipH="1">
          <a:off x="57321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748665C6-1F3C-4DDF-9AF3-E596D4EC895B}"/>
            </a:ext>
          </a:extLst>
        </xdr:cNvPr>
        <xdr:cNvCxnSpPr/>
      </xdr:nvCxnSpPr>
      <xdr:spPr>
        <a:xfrm flipH="1">
          <a:off x="57321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E4960E23-1ECF-436F-B0E8-8F7A5F0B72EC}"/>
            </a:ext>
          </a:extLst>
        </xdr:cNvPr>
        <xdr:cNvCxnSpPr/>
      </xdr:nvCxnSpPr>
      <xdr:spPr>
        <a:xfrm flipH="1">
          <a:off x="57321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32B98441-5CE4-4012-9987-933B4AB48F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164A80EE-D58B-4A0C-9333-B6C4A32039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6BDF7F6-9B1D-4D1C-8FE2-B7196158408A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26FDEC-36AE-4E86-BE3C-A19DC1E39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D7BF6C-70C7-4899-8501-5F43FE6B4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1E00FFE-38DA-40E8-AE75-9267EE9E3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9E96F4B3-EC7B-4B48-B736-97C389BB3388}"/>
            </a:ext>
          </a:extLst>
        </xdr:cNvPr>
        <xdr:cNvCxnSpPr/>
      </xdr:nvCxnSpPr>
      <xdr:spPr>
        <a:xfrm flipH="1">
          <a:off x="57321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DA2A4458-BC9C-4892-8844-CAB041681205}"/>
            </a:ext>
          </a:extLst>
        </xdr:cNvPr>
        <xdr:cNvCxnSpPr/>
      </xdr:nvCxnSpPr>
      <xdr:spPr>
        <a:xfrm flipH="1">
          <a:off x="57321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EEC2C3E-6BF4-49E6-AA64-DE0358CAF1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C1A8E2FF-DE8F-4F5B-BBA8-4705B31F47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BBD2EF7-EC1B-4BB5-AAE1-1C2AE22EFED1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EEF07D-171E-4548-80E3-316EECA66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E73646-3221-4BCF-A4DD-A8D1D10A9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0187E9E-33D4-4B35-9084-B3ADBF0CD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84FDB30B-A025-4FD6-AE80-623B38F06EC9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DC2B14B8-99CB-431B-81ED-5131E3903FDB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84C1CEB6-E19E-426F-AD78-E3683284067A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8C7014D3-CD02-468E-9453-D80EA0D4E6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06B5D302-2C5E-494C-9889-00D9164148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5FFA0C2-810C-4882-AE34-56D10269388B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84B153-DF24-4722-A7FD-575B8FC59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7F90E6-3167-487F-A960-63F914439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1DEB7A7-EB09-4304-BB2A-96B8F08A1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ECF6F95A-4237-4FAF-8E3A-5BF78911A2D5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C61F4E9D-0823-4719-BDC4-B1577BE10BC9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92F8D977-CF12-4763-A42C-F0AD13E91E47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221182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681774E2-8E28-4770-ADD9-25A828C9E4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0"/>
          <a:ext cx="3221182" cy="7620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219075</xdr:rowOff>
    </xdr:from>
    <xdr:ext cx="4038600" cy="2135505"/>
    <xdr:pic>
      <xdr:nvPicPr>
        <xdr:cNvPr id="3" name="image2.png">
          <a:extLst>
            <a:ext uri="{FF2B5EF4-FFF2-40B4-BE49-F238E27FC236}">
              <a16:creationId xmlns:a16="http://schemas.microsoft.com/office/drawing/2014/main" id="{827CBFE5-4316-4705-9670-DE368DC6E2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227820"/>
          <a:ext cx="4038600" cy="2135505"/>
        </a:xfrm>
        <a:prstGeom prst="rect">
          <a:avLst/>
        </a:prstGeom>
        <a:noFill/>
      </xdr:spPr>
    </xdr:pic>
    <xdr:clientData/>
  </xdr:one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28A0A65-DB28-41E5-B07C-10E382BC59DF}"/>
            </a:ext>
          </a:extLst>
        </xdr:cNvPr>
        <xdr:cNvCxnSpPr/>
      </xdr:nvCxnSpPr>
      <xdr:spPr>
        <a:xfrm flipH="1">
          <a:off x="5503545" y="7541895"/>
          <a:ext cx="4008120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1006793</xdr:colOff>
      <xdr:row>8</xdr:row>
      <xdr:rowOff>173354</xdr:rowOff>
    </xdr:from>
    <xdr:to>
      <xdr:col>6</xdr:col>
      <xdr:colOff>516255</xdr:colOff>
      <xdr:row>11</xdr:row>
      <xdr:rowOff>146684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6F985F-367D-4788-9380-65DAE8344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62866</xdr:colOff>
      <xdr:row>21</xdr:row>
      <xdr:rowOff>80009</xdr:rowOff>
    </xdr:from>
    <xdr:to>
      <xdr:col>13</xdr:col>
      <xdr:colOff>28575</xdr:colOff>
      <xdr:row>30</xdr:row>
      <xdr:rowOff>201929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BFE452-EE31-49DE-BEBB-3326F297B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971550</xdr:colOff>
      <xdr:row>8</xdr:row>
      <xdr:rowOff>152400</xdr:rowOff>
    </xdr:from>
    <xdr:to>
      <xdr:col>13</xdr:col>
      <xdr:colOff>359092</xdr:colOff>
      <xdr:row>11</xdr:row>
      <xdr:rowOff>125730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7B8C552-257A-43A6-AA0B-49B68B02C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AE006201-68CD-499A-BCED-528D1F0CEAD7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1FB43F6F-42C5-4745-AFFE-C66ED5A81C0D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EAFEDBE4-5505-456F-A811-E2F02BE23850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</xdr:colOff>
      <xdr:row>26</xdr:row>
      <xdr:rowOff>135255</xdr:rowOff>
    </xdr:from>
    <xdr:to>
      <xdr:col>12</xdr:col>
      <xdr:colOff>19050</xdr:colOff>
      <xdr:row>26</xdr:row>
      <xdr:rowOff>140970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3B87185A-8CE7-4222-BABD-84BC7F94F56C}"/>
            </a:ext>
          </a:extLst>
        </xdr:cNvPr>
        <xdr:cNvCxnSpPr/>
      </xdr:nvCxnSpPr>
      <xdr:spPr>
        <a:xfrm flipH="1">
          <a:off x="5503545" y="7541895"/>
          <a:ext cx="4017645" cy="7620"/>
        </a:xfrm>
        <a:prstGeom prst="line">
          <a:avLst/>
        </a:prstGeom>
        <a:ln>
          <a:solidFill>
            <a:schemeClr val="bg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nsaction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www.google.com/url?q=https://www.getcreditscore.com.au/login&amp;sa=D&amp;source=editors&amp;ust=1617921020349000&amp;usg=AOvVaw2JmVmAguSRzvme2d-BmO1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secure.getcreditscore.com.au/login?utm_source=GCS_BudgetPlanner+&amp;utm_medium=Web&amp;utm_campaign=GCS_BudgetPlanner+" TargetMode="External"/><Relationship Id="rId1" Type="http://schemas.openxmlformats.org/officeDocument/2006/relationships/hyperlink" Target="https://www.getcreditscore.com.au/login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89AA-29FC-445D-BB71-C37CEF3F0032}">
  <sheetPr codeName="Sheet25">
    <outlinePr summaryBelow="0" summaryRight="0"/>
  </sheetPr>
  <dimension ref="A1:U48"/>
  <sheetViews>
    <sheetView showGridLines="0" topLeftCell="A19" workbookViewId="0">
      <selection activeCell="H44" sqref="H44:L44"/>
    </sheetView>
  </sheetViews>
  <sheetFormatPr defaultColWidth="0" defaultRowHeight="15.75" customHeight="1" zeroHeight="1"/>
  <cols>
    <col min="1" max="1" width="7" style="222" customWidth="1"/>
    <col min="2" max="2" width="13" style="222" customWidth="1"/>
    <col min="3" max="3" width="15.109375" style="222" customWidth="1"/>
    <col min="4" max="5" width="11.5546875" style="222" customWidth="1"/>
    <col min="6" max="6" width="14.88671875" style="222" customWidth="1"/>
    <col min="7" max="7" width="10" style="222" customWidth="1"/>
    <col min="8" max="8" width="14.33203125" style="222" customWidth="1"/>
    <col min="9" max="9" width="14.44140625" style="222" customWidth="1"/>
    <col min="10" max="11" width="11.5546875" style="222" customWidth="1"/>
    <col min="12" max="12" width="6.88671875" style="222" customWidth="1"/>
    <col min="13" max="13" width="7" style="222" customWidth="1"/>
    <col min="14" max="14" width="14.44140625" style="222" customWidth="1"/>
    <col min="15" max="21" width="0" style="323" hidden="1" customWidth="1"/>
    <col min="22" max="16384" width="14.44140625" style="222" hidden="1"/>
  </cols>
  <sheetData>
    <row r="1" spans="1:21" ht="52.5" customHeight="1">
      <c r="A1" s="221"/>
      <c r="B1" s="346" t="s">
        <v>0</v>
      </c>
      <c r="C1" s="338"/>
      <c r="D1" s="338"/>
      <c r="E1" s="338"/>
      <c r="F1" s="338"/>
      <c r="G1" s="338"/>
      <c r="H1" s="347"/>
      <c r="I1" s="338"/>
      <c r="J1" s="338"/>
      <c r="K1" s="338"/>
      <c r="L1" s="338"/>
      <c r="M1" s="338"/>
      <c r="N1" s="221"/>
      <c r="O1" s="322" t="s">
        <v>7</v>
      </c>
      <c r="P1" s="322"/>
      <c r="Q1" s="322"/>
      <c r="R1" s="322"/>
      <c r="S1" s="322"/>
      <c r="T1" s="322"/>
      <c r="U1" s="322"/>
    </row>
    <row r="2" spans="1:21" ht="1.5" customHeight="1">
      <c r="A2" s="223"/>
      <c r="B2" s="34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223"/>
      <c r="O2" s="322"/>
      <c r="P2" s="322"/>
      <c r="Q2" s="322"/>
      <c r="R2" s="322"/>
      <c r="S2" s="322"/>
      <c r="T2" s="322"/>
      <c r="U2" s="322"/>
    </row>
    <row r="3" spans="1:21" ht="1.5" customHeight="1">
      <c r="A3" s="223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223"/>
      <c r="O3" s="322"/>
      <c r="P3" s="322"/>
      <c r="Q3" s="322"/>
      <c r="R3" s="322"/>
      <c r="S3" s="322"/>
      <c r="T3" s="322"/>
      <c r="U3" s="322"/>
    </row>
    <row r="4" spans="1:21" ht="1.5" customHeight="1">
      <c r="A4" s="223"/>
      <c r="B4" s="34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223"/>
      <c r="O4" s="322"/>
      <c r="P4" s="322"/>
      <c r="Q4" s="322"/>
      <c r="R4" s="322"/>
      <c r="S4" s="322"/>
      <c r="T4" s="322"/>
      <c r="U4" s="322"/>
    </row>
    <row r="5" spans="1:21" ht="1.5" customHeight="1">
      <c r="A5" s="224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224"/>
      <c r="O5" s="322"/>
      <c r="P5" s="322"/>
      <c r="Q5" s="322"/>
      <c r="R5" s="322"/>
      <c r="S5" s="322"/>
      <c r="T5" s="322"/>
      <c r="U5" s="322"/>
    </row>
    <row r="6" spans="1:21" ht="12" customHeight="1">
      <c r="A6" s="225"/>
      <c r="B6" s="226"/>
      <c r="C6" s="226"/>
      <c r="D6" s="226"/>
      <c r="E6" s="227"/>
      <c r="F6" s="228"/>
      <c r="G6" s="229"/>
      <c r="H6" s="228"/>
      <c r="I6" s="228"/>
      <c r="J6" s="228"/>
      <c r="K6" s="228"/>
      <c r="L6" s="228"/>
      <c r="M6" s="228"/>
      <c r="O6" s="322"/>
      <c r="P6" s="322"/>
      <c r="Q6" s="322"/>
      <c r="R6" s="322"/>
      <c r="S6" s="322"/>
      <c r="T6" s="322"/>
      <c r="U6" s="322"/>
    </row>
    <row r="7" spans="1:21" ht="59.25" customHeight="1">
      <c r="A7" s="230"/>
      <c r="B7" s="349" t="s">
        <v>83</v>
      </c>
      <c r="C7" s="338"/>
      <c r="D7" s="338"/>
      <c r="E7" s="338"/>
      <c r="F7" s="228"/>
      <c r="G7" s="231"/>
      <c r="H7" s="350" t="s">
        <v>1</v>
      </c>
      <c r="I7" s="350"/>
      <c r="J7" s="350"/>
      <c r="K7" s="350"/>
      <c r="L7" s="350"/>
      <c r="M7" s="350"/>
      <c r="O7" s="322"/>
      <c r="P7" s="322"/>
      <c r="Q7" s="322"/>
      <c r="R7" s="322"/>
      <c r="S7" s="322"/>
      <c r="T7" s="322"/>
      <c r="U7" s="322"/>
    </row>
    <row r="8" spans="1:21" ht="51.6" customHeight="1">
      <c r="A8" s="230"/>
      <c r="B8" s="338"/>
      <c r="C8" s="338"/>
      <c r="D8" s="338"/>
      <c r="E8" s="338"/>
      <c r="F8" s="228"/>
      <c r="G8" s="231"/>
      <c r="H8" s="232"/>
      <c r="I8" s="233"/>
      <c r="J8" s="228"/>
      <c r="K8" s="228"/>
      <c r="L8" s="231"/>
      <c r="M8" s="228"/>
      <c r="O8" s="322"/>
      <c r="P8" s="322"/>
      <c r="Q8" s="322"/>
      <c r="R8" s="322"/>
      <c r="S8" s="322"/>
      <c r="T8" s="322"/>
      <c r="U8" s="322"/>
    </row>
    <row r="9" spans="1:21" ht="24" customHeight="1">
      <c r="A9" s="234"/>
      <c r="B9" s="351" t="s">
        <v>2</v>
      </c>
      <c r="C9" s="338"/>
      <c r="D9" s="338"/>
      <c r="E9" s="338"/>
      <c r="F9" s="338"/>
      <c r="G9" s="235"/>
      <c r="H9" s="236" t="s">
        <v>3</v>
      </c>
      <c r="I9" s="237"/>
      <c r="J9" s="238"/>
      <c r="K9" s="234"/>
      <c r="L9" s="234"/>
      <c r="M9" s="234"/>
      <c r="O9" s="322"/>
      <c r="P9" s="322"/>
      <c r="Q9" s="322"/>
      <c r="R9" s="322"/>
      <c r="S9" s="322"/>
      <c r="T9" s="322"/>
      <c r="U9" s="322"/>
    </row>
    <row r="10" spans="1:21" ht="19.5" customHeight="1">
      <c r="A10" s="239"/>
      <c r="B10" s="240" t="s">
        <v>4</v>
      </c>
      <c r="C10" s="241">
        <f>D15</f>
        <v>1200</v>
      </c>
      <c r="D10" s="352"/>
      <c r="E10" s="338"/>
      <c r="F10" s="338"/>
      <c r="G10" s="239"/>
      <c r="H10" s="240" t="s">
        <v>4</v>
      </c>
      <c r="I10" s="241">
        <f>J15</f>
        <v>1500</v>
      </c>
      <c r="J10" s="352" t="str">
        <f ca="1">IFERROR(__xludf.DUMMYFUNCTION("SPARKLINE(I10,{""charttype"",""bar"";""max"",max(I10:I11);""color1"",""#41FFA0""})"),"")</f>
        <v/>
      </c>
      <c r="K10" s="338"/>
      <c r="L10" s="338"/>
      <c r="M10" s="239"/>
      <c r="O10" s="322"/>
      <c r="P10" s="322"/>
      <c r="Q10" s="322"/>
      <c r="R10" s="322"/>
      <c r="S10" s="322"/>
      <c r="T10" s="322"/>
      <c r="U10" s="322"/>
    </row>
    <row r="11" spans="1:21" ht="19.5" customHeight="1">
      <c r="A11" s="242"/>
      <c r="B11" s="243" t="s">
        <v>5</v>
      </c>
      <c r="C11" s="244">
        <f>E15</f>
        <v>1300</v>
      </c>
      <c r="D11" s="353" t="str">
        <f ca="1">IFERROR(__xludf.DUMMYFUNCTION("SPARKLINE(C11,{""charttype"",""bar"";""max"",max(C10:C11);""color1"",""#00B8D4""})"),"")</f>
        <v/>
      </c>
      <c r="E11" s="338"/>
      <c r="F11" s="338"/>
      <c r="G11" s="245"/>
      <c r="H11" s="243" t="s">
        <v>6</v>
      </c>
      <c r="I11" s="244">
        <f>K15</f>
        <v>1500</v>
      </c>
      <c r="J11" s="353" t="str">
        <f ca="1">IFERROR(__xludf.DUMMYFUNCTION("SPARKLINE(I11,{""charttype"",""bar"";""max"",max(I10:I11);""color1"",""#04D67B""})"),"")</f>
        <v/>
      </c>
      <c r="K11" s="338"/>
      <c r="L11" s="338"/>
      <c r="M11" s="242" t="s">
        <v>7</v>
      </c>
      <c r="O11" s="322"/>
      <c r="P11" s="322"/>
      <c r="Q11" s="322"/>
      <c r="R11" s="322"/>
      <c r="S11" s="322"/>
      <c r="T11" s="322"/>
      <c r="U11" s="322"/>
    </row>
    <row r="12" spans="1:21" ht="30" customHeight="1">
      <c r="A12" s="225"/>
      <c r="B12" s="246"/>
      <c r="C12" s="247"/>
      <c r="D12" s="345"/>
      <c r="E12" s="338"/>
      <c r="F12" s="338"/>
      <c r="G12" s="225"/>
      <c r="H12" s="246"/>
      <c r="I12" s="247"/>
      <c r="J12" s="345"/>
      <c r="K12" s="338"/>
      <c r="L12" s="338"/>
      <c r="M12" s="242" t="s">
        <v>8</v>
      </c>
      <c r="O12" s="322"/>
      <c r="P12" s="322"/>
      <c r="Q12" s="322"/>
      <c r="R12" s="322"/>
      <c r="S12" s="322"/>
      <c r="T12" s="322"/>
      <c r="U12" s="322"/>
    </row>
    <row r="13" spans="1:21" ht="54" customHeight="1">
      <c r="A13" s="248"/>
      <c r="B13" s="342" t="s">
        <v>9</v>
      </c>
      <c r="C13" s="338"/>
      <c r="D13" s="338"/>
      <c r="E13" s="338"/>
      <c r="F13" s="338"/>
      <c r="G13" s="249"/>
      <c r="H13" s="342" t="s">
        <v>10</v>
      </c>
      <c r="I13" s="338"/>
      <c r="J13" s="338"/>
      <c r="K13" s="338"/>
      <c r="L13" s="338"/>
      <c r="M13" s="248"/>
      <c r="O13" s="322"/>
      <c r="P13" s="322"/>
      <c r="Q13" s="322"/>
      <c r="R13" s="322"/>
      <c r="S13" s="322"/>
      <c r="T13" s="322"/>
      <c r="U13" s="322"/>
    </row>
    <row r="14" spans="1:21" ht="35.4" customHeight="1">
      <c r="A14" s="250"/>
      <c r="B14" s="251"/>
      <c r="C14" s="252"/>
      <c r="D14" s="251" t="s">
        <v>4</v>
      </c>
      <c r="E14" s="253" t="s">
        <v>5</v>
      </c>
      <c r="F14" s="251"/>
      <c r="G14" s="254"/>
      <c r="H14" s="255"/>
      <c r="I14" s="256"/>
      <c r="J14" s="251" t="s">
        <v>4</v>
      </c>
      <c r="K14" s="253" t="s">
        <v>6</v>
      </c>
      <c r="L14" s="251"/>
      <c r="M14" s="257"/>
      <c r="O14" s="322"/>
      <c r="P14" s="322"/>
      <c r="Q14" s="322"/>
      <c r="R14" s="322"/>
      <c r="S14" s="322"/>
      <c r="T14" s="322"/>
      <c r="U14" s="322"/>
    </row>
    <row r="15" spans="1:21" ht="17.25" customHeight="1" thickBot="1">
      <c r="A15" s="258"/>
      <c r="B15" s="259" t="s">
        <v>11</v>
      </c>
      <c r="C15" s="259"/>
      <c r="D15" s="260">
        <f>SUM(D16:D33)</f>
        <v>1200</v>
      </c>
      <c r="E15" s="261">
        <f>SUM(E16:E33)</f>
        <v>1300</v>
      </c>
      <c r="F15" s="262"/>
      <c r="G15" s="263"/>
      <c r="H15" s="264" t="s">
        <v>11</v>
      </c>
      <c r="I15" s="265"/>
      <c r="J15" s="261">
        <f t="shared" ref="J15:K15" si="0">SUM(J16:J18)</f>
        <v>1500</v>
      </c>
      <c r="K15" s="261">
        <f t="shared" si="0"/>
        <v>1500</v>
      </c>
      <c r="L15" s="262"/>
      <c r="M15" s="266"/>
      <c r="O15" s="322"/>
      <c r="P15" s="322"/>
      <c r="Q15" s="322"/>
      <c r="R15" s="322"/>
      <c r="S15" s="322"/>
      <c r="T15" s="322"/>
      <c r="U15" s="322"/>
    </row>
    <row r="16" spans="1:21" ht="18" customHeight="1">
      <c r="A16" s="267"/>
      <c r="B16" s="327" t="s">
        <v>12</v>
      </c>
      <c r="C16" s="328"/>
      <c r="D16" s="312">
        <v>1200</v>
      </c>
      <c r="E16" s="312">
        <v>1300</v>
      </c>
      <c r="F16" s="268"/>
      <c r="G16" s="269"/>
      <c r="H16" s="327" t="s">
        <v>13</v>
      </c>
      <c r="I16" s="328"/>
      <c r="J16" s="317">
        <v>1500</v>
      </c>
      <c r="K16" s="317">
        <v>1500</v>
      </c>
      <c r="L16" s="268"/>
      <c r="M16" s="267"/>
      <c r="O16" s="322"/>
      <c r="P16" s="322"/>
      <c r="Q16" s="322"/>
      <c r="R16" s="322"/>
      <c r="S16" s="322"/>
      <c r="T16" s="322"/>
      <c r="U16" s="322"/>
    </row>
    <row r="17" spans="1:21" ht="25.8" customHeight="1">
      <c r="A17" s="267"/>
      <c r="B17" s="327" t="s">
        <v>14</v>
      </c>
      <c r="C17" s="328"/>
      <c r="D17" s="313"/>
      <c r="E17" s="313"/>
      <c r="F17" s="268"/>
      <c r="G17" s="269"/>
      <c r="H17" s="343" t="s">
        <v>15</v>
      </c>
      <c r="I17" s="344"/>
      <c r="J17" s="313"/>
      <c r="K17" s="313"/>
      <c r="L17" s="268"/>
      <c r="M17" s="267"/>
      <c r="O17" s="322"/>
      <c r="P17" s="322"/>
      <c r="Q17" s="322"/>
      <c r="R17" s="322"/>
      <c r="S17" s="322"/>
      <c r="T17" s="322"/>
      <c r="U17" s="322"/>
    </row>
    <row r="18" spans="1:21" ht="18" customHeight="1">
      <c r="A18" s="242"/>
      <c r="B18" s="327" t="s">
        <v>16</v>
      </c>
      <c r="C18" s="328"/>
      <c r="D18" s="314"/>
      <c r="E18" s="314"/>
      <c r="F18" s="268"/>
      <c r="G18" s="270"/>
      <c r="H18" s="327" t="s">
        <v>17</v>
      </c>
      <c r="I18" s="344"/>
      <c r="J18" s="313"/>
      <c r="K18" s="313"/>
      <c r="L18" s="268"/>
      <c r="M18" s="242"/>
      <c r="O18" s="322"/>
      <c r="P18" s="322"/>
      <c r="Q18" s="322"/>
      <c r="R18" s="322"/>
      <c r="S18" s="322"/>
      <c r="T18" s="322"/>
      <c r="U18" s="322"/>
    </row>
    <row r="19" spans="1:21" ht="18" customHeight="1">
      <c r="A19" s="242"/>
      <c r="B19" s="327" t="s">
        <v>18</v>
      </c>
      <c r="C19" s="328"/>
      <c r="D19" s="313"/>
      <c r="E19" s="313"/>
      <c r="F19" s="268"/>
      <c r="G19" s="270"/>
      <c r="H19" s="327"/>
      <c r="I19" s="344"/>
      <c r="J19" s="271"/>
      <c r="K19" s="272"/>
      <c r="L19" s="268"/>
      <c r="M19" s="242"/>
      <c r="O19" s="322"/>
      <c r="P19" s="322"/>
      <c r="Q19" s="322"/>
      <c r="R19" s="322"/>
      <c r="S19" s="322"/>
      <c r="T19" s="322"/>
      <c r="U19" s="322"/>
    </row>
    <row r="20" spans="1:21" ht="18" customHeight="1">
      <c r="A20" s="242"/>
      <c r="B20" s="327" t="s">
        <v>19</v>
      </c>
      <c r="C20" s="328"/>
      <c r="D20" s="313"/>
      <c r="E20" s="313"/>
      <c r="F20" s="268"/>
      <c r="G20" s="270"/>
      <c r="H20" s="273"/>
      <c r="I20" s="274"/>
      <c r="J20" s="275"/>
      <c r="K20" s="275" t="s">
        <v>71</v>
      </c>
      <c r="L20" s="276" t="str">
        <f t="shared" ref="L20" si="1">IF(ISBLANK($H20), "", K20-J20)</f>
        <v/>
      </c>
      <c r="M20" s="242"/>
      <c r="O20" s="322"/>
      <c r="P20" s="322"/>
      <c r="Q20" s="322"/>
      <c r="R20" s="322"/>
      <c r="S20" s="322"/>
      <c r="T20" s="322"/>
      <c r="U20" s="322"/>
    </row>
    <row r="21" spans="1:21" ht="18" customHeight="1">
      <c r="A21" s="242"/>
      <c r="B21" s="327" t="s">
        <v>20</v>
      </c>
      <c r="C21" s="328"/>
      <c r="D21" s="313"/>
      <c r="E21" s="313"/>
      <c r="F21" s="268"/>
      <c r="G21" s="270"/>
      <c r="J21" s="275"/>
      <c r="K21" s="275" t="s">
        <v>71</v>
      </c>
      <c r="L21" s="276"/>
      <c r="M21" s="242"/>
      <c r="O21" s="322"/>
      <c r="P21" s="322"/>
      <c r="Q21" s="322"/>
      <c r="R21" s="322"/>
      <c r="S21" s="322"/>
      <c r="T21" s="322"/>
      <c r="U21" s="322"/>
    </row>
    <row r="22" spans="1:21" ht="18" customHeight="1">
      <c r="A22" s="242"/>
      <c r="B22" s="327" t="s">
        <v>21</v>
      </c>
      <c r="C22" s="328"/>
      <c r="D22" s="313"/>
      <c r="E22" s="313"/>
      <c r="F22" s="268"/>
      <c r="G22" s="277"/>
      <c r="J22" s="275"/>
      <c r="K22" s="275" t="s">
        <v>71</v>
      </c>
      <c r="L22" s="242"/>
      <c r="M22" s="242"/>
      <c r="O22" s="322"/>
      <c r="P22" s="322"/>
      <c r="Q22" s="322"/>
      <c r="R22" s="322"/>
      <c r="S22" s="322"/>
      <c r="T22" s="322"/>
      <c r="U22" s="322"/>
    </row>
    <row r="23" spans="1:21" ht="18" customHeight="1">
      <c r="A23" s="242"/>
      <c r="B23" s="327" t="s">
        <v>22</v>
      </c>
      <c r="C23" s="328"/>
      <c r="D23" s="313"/>
      <c r="E23" s="313"/>
      <c r="F23" s="268"/>
      <c r="G23" s="270"/>
      <c r="H23" s="278"/>
      <c r="I23" s="279"/>
      <c r="J23" s="275"/>
      <c r="K23" s="275" t="s">
        <v>71</v>
      </c>
      <c r="L23" s="242"/>
      <c r="M23" s="242"/>
      <c r="O23" s="322"/>
      <c r="P23" s="322"/>
      <c r="Q23" s="322"/>
      <c r="R23" s="322"/>
      <c r="S23" s="322"/>
      <c r="T23" s="322"/>
      <c r="U23" s="322"/>
    </row>
    <row r="24" spans="1:21" ht="18" customHeight="1">
      <c r="A24" s="242"/>
      <c r="B24" s="327" t="s">
        <v>23</v>
      </c>
      <c r="C24" s="328"/>
      <c r="D24" s="313"/>
      <c r="E24" s="313"/>
      <c r="F24" s="268"/>
      <c r="G24" s="270"/>
      <c r="H24" s="280" t="s">
        <v>69</v>
      </c>
      <c r="I24" s="281"/>
      <c r="J24" s="340"/>
      <c r="K24" s="340"/>
      <c r="L24" s="282"/>
      <c r="M24" s="341"/>
      <c r="O24" s="322"/>
      <c r="P24" s="322"/>
      <c r="Q24" s="322"/>
      <c r="R24" s="322"/>
      <c r="S24" s="322"/>
      <c r="T24" s="322"/>
      <c r="U24" s="322"/>
    </row>
    <row r="25" spans="1:21" ht="17.25" customHeight="1">
      <c r="A25" s="242"/>
      <c r="B25" s="327" t="s">
        <v>24</v>
      </c>
      <c r="C25" s="328"/>
      <c r="D25" s="315"/>
      <c r="E25" s="315"/>
      <c r="F25" s="268"/>
      <c r="G25" s="270"/>
      <c r="H25" s="283">
        <f>E15</f>
        <v>1300</v>
      </c>
      <c r="I25" s="274"/>
      <c r="J25" s="340"/>
      <c r="K25" s="340"/>
      <c r="L25" s="282"/>
      <c r="M25" s="338"/>
      <c r="O25" s="322"/>
      <c r="P25" s="322"/>
      <c r="Q25" s="322"/>
      <c r="R25" s="322"/>
      <c r="S25" s="322"/>
      <c r="T25" s="322"/>
      <c r="U25" s="322"/>
    </row>
    <row r="26" spans="1:21" ht="18" customHeight="1">
      <c r="A26" s="242"/>
      <c r="B26" s="327" t="s">
        <v>25</v>
      </c>
      <c r="C26" s="328"/>
      <c r="D26" s="314"/>
      <c r="E26" s="314"/>
      <c r="F26" s="268"/>
      <c r="G26" s="270"/>
      <c r="H26" s="284"/>
      <c r="I26" s="274"/>
      <c r="J26" s="340"/>
      <c r="K26" s="340"/>
      <c r="L26" s="282"/>
      <c r="M26" s="338"/>
      <c r="O26" s="322"/>
      <c r="P26" s="322"/>
      <c r="Q26" s="322"/>
      <c r="R26" s="322"/>
      <c r="S26" s="322"/>
      <c r="T26" s="322"/>
      <c r="U26" s="322"/>
    </row>
    <row r="27" spans="1:21" ht="18" customHeight="1">
      <c r="A27" s="242"/>
      <c r="B27" s="327" t="s">
        <v>26</v>
      </c>
      <c r="C27" s="328"/>
      <c r="D27" s="313"/>
      <c r="E27" s="313"/>
      <c r="F27" s="268"/>
      <c r="G27" s="270"/>
      <c r="I27" s="281"/>
      <c r="J27" s="340"/>
      <c r="K27" s="340"/>
      <c r="L27" s="282"/>
      <c r="M27" s="338"/>
      <c r="O27" s="322"/>
      <c r="P27" s="322"/>
      <c r="Q27" s="322"/>
      <c r="R27" s="322"/>
      <c r="S27" s="322"/>
      <c r="T27" s="322"/>
      <c r="U27" s="322"/>
    </row>
    <row r="28" spans="1:21" ht="18" customHeight="1">
      <c r="A28" s="242"/>
      <c r="B28" s="327" t="s">
        <v>27</v>
      </c>
      <c r="C28" s="328"/>
      <c r="D28" s="315"/>
      <c r="E28" s="315"/>
      <c r="F28" s="268"/>
      <c r="G28" s="270"/>
      <c r="K28" s="285"/>
      <c r="L28" s="242"/>
      <c r="M28" s="338"/>
      <c r="O28" s="322"/>
      <c r="P28" s="322"/>
      <c r="Q28" s="322"/>
      <c r="R28" s="322"/>
      <c r="S28" s="322"/>
      <c r="T28" s="322"/>
      <c r="U28" s="322"/>
    </row>
    <row r="29" spans="1:21" ht="18" customHeight="1">
      <c r="A29" s="242"/>
      <c r="B29" s="327" t="s">
        <v>30</v>
      </c>
      <c r="C29" s="328"/>
      <c r="D29" s="313"/>
      <c r="E29" s="313"/>
      <c r="F29" s="268"/>
      <c r="G29" s="270"/>
      <c r="H29" s="286" t="s">
        <v>29</v>
      </c>
      <c r="K29" s="287"/>
      <c r="L29" s="242"/>
      <c r="M29" s="338"/>
      <c r="O29" s="322"/>
      <c r="P29" s="322"/>
      <c r="Q29" s="322"/>
      <c r="R29" s="322"/>
      <c r="S29" s="322"/>
      <c r="T29" s="322"/>
      <c r="U29" s="322"/>
    </row>
    <row r="30" spans="1:21" ht="18" customHeight="1">
      <c r="A30" s="242"/>
      <c r="B30" s="327" t="s">
        <v>31</v>
      </c>
      <c r="C30" s="328"/>
      <c r="D30" s="315"/>
      <c r="E30" s="315"/>
      <c r="F30" s="268"/>
      <c r="G30" s="270"/>
      <c r="H30" s="288">
        <f>K15</f>
        <v>1500</v>
      </c>
      <c r="I30" s="289"/>
      <c r="J30" s="290"/>
      <c r="K30" s="290"/>
      <c r="L30" s="242"/>
      <c r="M30" s="338"/>
      <c r="O30" s="322"/>
      <c r="P30" s="322"/>
      <c r="Q30" s="322"/>
      <c r="R30" s="322"/>
      <c r="S30" s="322"/>
      <c r="T30" s="322"/>
      <c r="U30" s="322"/>
    </row>
    <row r="31" spans="1:21" ht="18" customHeight="1">
      <c r="A31" s="242"/>
      <c r="B31" s="327" t="s">
        <v>32</v>
      </c>
      <c r="C31" s="328"/>
      <c r="D31" s="313"/>
      <c r="E31" s="313"/>
      <c r="F31" s="268"/>
      <c r="G31" s="270"/>
      <c r="K31" s="290"/>
      <c r="L31" s="242"/>
      <c r="M31" s="338"/>
      <c r="O31" s="322"/>
      <c r="P31" s="322"/>
      <c r="Q31" s="322"/>
      <c r="R31" s="322"/>
      <c r="S31" s="322"/>
      <c r="T31" s="322"/>
      <c r="U31" s="322"/>
    </row>
    <row r="32" spans="1:21" ht="18" customHeight="1">
      <c r="A32" s="242"/>
      <c r="B32" s="327" t="s">
        <v>33</v>
      </c>
      <c r="C32" s="328"/>
      <c r="D32" s="313"/>
      <c r="E32" s="313"/>
      <c r="F32" s="268"/>
      <c r="G32" s="270"/>
      <c r="K32" s="290"/>
      <c r="L32" s="242"/>
      <c r="M32" s="242"/>
      <c r="O32" s="322"/>
      <c r="P32" s="322"/>
      <c r="Q32" s="322"/>
      <c r="R32" s="322"/>
      <c r="S32" s="322"/>
      <c r="T32" s="322"/>
      <c r="U32" s="322"/>
    </row>
    <row r="33" spans="1:21" ht="18" customHeight="1">
      <c r="A33" s="242"/>
      <c r="B33" s="329" t="s">
        <v>34</v>
      </c>
      <c r="C33" s="330"/>
      <c r="D33" s="316"/>
      <c r="E33" s="316"/>
      <c r="F33" s="268"/>
      <c r="G33" s="290"/>
      <c r="H33" s="290"/>
      <c r="I33" s="290"/>
      <c r="J33" s="290"/>
      <c r="K33" s="290"/>
      <c r="L33" s="290"/>
      <c r="M33" s="290"/>
      <c r="O33" s="322"/>
      <c r="P33" s="322"/>
      <c r="Q33" s="322"/>
      <c r="R33" s="322"/>
      <c r="S33" s="322"/>
      <c r="T33" s="322"/>
      <c r="U33" s="322"/>
    </row>
    <row r="34" spans="1:21" ht="18" hidden="1" customHeight="1">
      <c r="A34" s="242"/>
      <c r="B34" s="291"/>
      <c r="C34" s="291"/>
      <c r="D34" s="275"/>
      <c r="E34" s="275"/>
      <c r="F34" s="276"/>
      <c r="G34" s="290"/>
      <c r="H34" s="292"/>
      <c r="I34" s="292"/>
      <c r="J34" s="292"/>
      <c r="K34" s="292"/>
      <c r="L34" s="293"/>
      <c r="M34" s="294"/>
      <c r="O34" s="322"/>
      <c r="P34" s="322"/>
      <c r="Q34" s="322"/>
      <c r="R34" s="322"/>
      <c r="S34" s="322"/>
      <c r="T34" s="322"/>
      <c r="U34" s="322"/>
    </row>
    <row r="35" spans="1:21" ht="18" hidden="1" customHeight="1">
      <c r="A35" s="295"/>
      <c r="B35" s="296"/>
      <c r="C35" s="296"/>
      <c r="D35" s="296"/>
      <c r="E35" s="296"/>
      <c r="F35" s="296"/>
      <c r="G35" s="290"/>
      <c r="H35" s="292"/>
      <c r="I35" s="292"/>
      <c r="J35" s="292"/>
      <c r="K35" s="292"/>
      <c r="L35" s="293"/>
      <c r="M35" s="294"/>
      <c r="O35" s="322"/>
      <c r="P35" s="322"/>
      <c r="Q35" s="322"/>
      <c r="R35" s="322"/>
      <c r="S35" s="322"/>
      <c r="T35" s="322"/>
      <c r="U35" s="322"/>
    </row>
    <row r="36" spans="1:21" ht="18" customHeight="1">
      <c r="A36" s="295"/>
      <c r="B36" s="268"/>
      <c r="C36" s="268"/>
      <c r="D36" s="268"/>
      <c r="E36" s="268"/>
      <c r="F36" s="268"/>
      <c r="G36" s="297"/>
      <c r="H36" s="297"/>
      <c r="I36" s="297"/>
      <c r="J36" s="297"/>
      <c r="K36" s="297"/>
      <c r="L36" s="297"/>
      <c r="M36" s="297"/>
      <c r="N36" s="298"/>
      <c r="O36" s="322"/>
      <c r="P36" s="322"/>
      <c r="Q36" s="322"/>
      <c r="R36" s="322"/>
      <c r="S36" s="322"/>
      <c r="T36" s="322"/>
      <c r="U36" s="322"/>
    </row>
    <row r="37" spans="1:21" ht="18" customHeight="1">
      <c r="A37" s="295"/>
      <c r="B37" s="299"/>
      <c r="C37" s="296"/>
      <c r="D37" s="296"/>
      <c r="E37" s="296"/>
      <c r="F37" s="300"/>
      <c r="G37" s="301"/>
      <c r="H37" s="331"/>
      <c r="I37" s="332"/>
      <c r="J37" s="332"/>
      <c r="K37" s="332"/>
      <c r="L37" s="333"/>
      <c r="M37" s="302"/>
      <c r="N37" s="298"/>
      <c r="O37" s="322"/>
      <c r="P37" s="322"/>
      <c r="Q37" s="322"/>
      <c r="R37" s="322"/>
      <c r="S37" s="322"/>
      <c r="T37" s="322"/>
      <c r="U37" s="322"/>
    </row>
    <row r="38" spans="1:21" ht="30.6" customHeight="1">
      <c r="A38" s="295"/>
      <c r="B38" s="299"/>
      <c r="C38" s="334">
        <f>C40</f>
        <v>200</v>
      </c>
      <c r="D38" s="334"/>
      <c r="E38" s="334"/>
      <c r="F38" s="300"/>
      <c r="G38" s="301"/>
      <c r="H38" s="332"/>
      <c r="I38" s="332"/>
      <c r="J38" s="332"/>
      <c r="K38" s="332"/>
      <c r="L38" s="333"/>
      <c r="M38" s="302"/>
      <c r="N38" s="298"/>
      <c r="O38" s="322"/>
      <c r="P38" s="322"/>
      <c r="Q38" s="322"/>
      <c r="R38" s="322"/>
      <c r="S38" s="322"/>
      <c r="T38" s="322"/>
      <c r="U38" s="322"/>
    </row>
    <row r="39" spans="1:21" ht="24" customHeight="1">
      <c r="A39" s="225"/>
      <c r="B39" s="299"/>
      <c r="C39" s="335" t="s">
        <v>35</v>
      </c>
      <c r="D39" s="336"/>
      <c r="E39" s="336"/>
      <c r="F39" s="300"/>
      <c r="G39" s="301"/>
      <c r="H39" s="332"/>
      <c r="I39" s="332"/>
      <c r="J39" s="332"/>
      <c r="K39" s="332"/>
      <c r="L39" s="333"/>
      <c r="M39" s="302"/>
      <c r="N39" s="298"/>
      <c r="O39" s="322"/>
      <c r="P39" s="322"/>
      <c r="Q39" s="322"/>
      <c r="R39" s="322"/>
      <c r="S39" s="322"/>
      <c r="T39" s="322"/>
      <c r="U39" s="322"/>
    </row>
    <row r="40" spans="1:21" ht="39.75" customHeight="1">
      <c r="A40" s="225"/>
      <c r="B40" s="299"/>
      <c r="C40" s="334">
        <f>I11-C11</f>
        <v>200</v>
      </c>
      <c r="D40" s="334"/>
      <c r="E40" s="334"/>
      <c r="F40" s="303"/>
      <c r="G40" s="301"/>
      <c r="H40" s="332"/>
      <c r="I40" s="332"/>
      <c r="J40" s="332"/>
      <c r="K40" s="332"/>
      <c r="L40" s="333"/>
      <c r="M40" s="302"/>
      <c r="N40" s="298"/>
      <c r="O40" s="322"/>
      <c r="P40" s="322"/>
      <c r="Q40" s="322"/>
      <c r="R40" s="322"/>
      <c r="S40" s="322"/>
      <c r="T40" s="322"/>
      <c r="U40" s="322"/>
    </row>
    <row r="41" spans="1:21" ht="18" customHeight="1">
      <c r="A41" s="225"/>
      <c r="B41" s="299"/>
      <c r="C41" s="337" t="str">
        <f>IF(D40&lt;0, "Spent this month", "Saved this month")</f>
        <v>Saved this month</v>
      </c>
      <c r="D41" s="338"/>
      <c r="E41" s="338"/>
      <c r="F41" s="300"/>
      <c r="G41" s="301"/>
      <c r="H41" s="332"/>
      <c r="I41" s="332"/>
      <c r="J41" s="332"/>
      <c r="K41" s="332"/>
      <c r="L41" s="333"/>
      <c r="M41" s="302"/>
      <c r="N41" s="298"/>
      <c r="O41" s="322"/>
      <c r="P41" s="322"/>
      <c r="Q41" s="322"/>
      <c r="R41" s="322"/>
      <c r="S41" s="322"/>
      <c r="T41" s="322"/>
      <c r="U41" s="322"/>
    </row>
    <row r="42" spans="1:21" ht="18" customHeight="1">
      <c r="A42" s="295"/>
      <c r="B42" s="299"/>
      <c r="C42" s="339"/>
      <c r="D42" s="338"/>
      <c r="E42" s="338"/>
      <c r="F42" s="300"/>
      <c r="G42" s="301"/>
      <c r="H42" s="332"/>
      <c r="I42" s="332"/>
      <c r="J42" s="332"/>
      <c r="K42" s="332"/>
      <c r="L42" s="333"/>
      <c r="M42" s="302"/>
      <c r="N42" s="298"/>
      <c r="O42" s="322"/>
      <c r="P42" s="322"/>
      <c r="Q42" s="322"/>
      <c r="R42" s="322"/>
      <c r="S42" s="322"/>
      <c r="T42" s="322"/>
      <c r="U42" s="322"/>
    </row>
    <row r="43" spans="1:21" ht="18.600000000000001" customHeight="1">
      <c r="A43" s="295"/>
      <c r="B43" s="304"/>
      <c r="C43" s="305"/>
      <c r="D43" s="306"/>
      <c r="E43" s="305"/>
      <c r="F43" s="307"/>
      <c r="G43" s="301"/>
      <c r="H43" s="332"/>
      <c r="I43" s="332"/>
      <c r="J43" s="332"/>
      <c r="K43" s="332"/>
      <c r="L43" s="333"/>
      <c r="M43" s="302"/>
      <c r="N43" s="298"/>
      <c r="O43" s="322"/>
      <c r="P43" s="322"/>
      <c r="Q43" s="322"/>
      <c r="R43" s="322"/>
      <c r="S43" s="322"/>
      <c r="T43" s="322"/>
      <c r="U43" s="322"/>
    </row>
    <row r="44" spans="1:21" ht="18" customHeight="1">
      <c r="A44" s="242"/>
      <c r="B44" s="272"/>
      <c r="C44" s="272"/>
      <c r="D44" s="272"/>
      <c r="E44" s="272"/>
      <c r="F44" s="268"/>
      <c r="G44" s="318"/>
      <c r="H44" s="435" t="s">
        <v>36</v>
      </c>
      <c r="I44" s="435"/>
      <c r="J44" s="435"/>
      <c r="K44" s="435"/>
      <c r="L44" s="435"/>
      <c r="M44" s="308"/>
      <c r="O44" s="322"/>
      <c r="P44" s="322"/>
      <c r="Q44" s="322"/>
      <c r="R44" s="322"/>
      <c r="S44" s="322"/>
      <c r="T44" s="322"/>
      <c r="U44" s="322"/>
    </row>
    <row r="45" spans="1:21" ht="18" customHeight="1">
      <c r="A45" s="242"/>
      <c r="B45" s="272"/>
      <c r="C45" s="272"/>
      <c r="D45" s="272"/>
      <c r="E45" s="272"/>
      <c r="F45" s="268"/>
      <c r="G45" s="319"/>
      <c r="H45" s="325"/>
      <c r="I45" s="326"/>
      <c r="J45" s="309"/>
      <c r="K45" s="309" t="str">
        <f>IF(ISBLANK($H45), "", SUMIF([1]Transactions!$J:$J,$H45,[1]Transactions!$H:$H))</f>
        <v/>
      </c>
      <c r="L45" s="310" t="str">
        <f>IF(ISBLANK($H45), "", K45-J45)</f>
        <v/>
      </c>
      <c r="M45" s="282"/>
      <c r="O45" s="322"/>
      <c r="P45" s="322"/>
      <c r="Q45" s="322"/>
      <c r="R45" s="322"/>
      <c r="S45" s="322"/>
      <c r="T45" s="322"/>
      <c r="U45" s="322"/>
    </row>
    <row r="46" spans="1:21" ht="15.75" customHeight="1">
      <c r="G46" s="311"/>
      <c r="H46" s="311"/>
      <c r="I46" s="311"/>
      <c r="J46" s="311"/>
      <c r="K46" s="311"/>
      <c r="L46" s="311"/>
      <c r="M46" s="311"/>
      <c r="O46" s="322"/>
      <c r="P46" s="322"/>
      <c r="Q46" s="322"/>
      <c r="R46" s="322"/>
      <c r="S46" s="322"/>
      <c r="T46" s="322"/>
      <c r="U46" s="322"/>
    </row>
    <row r="47" spans="1:21" ht="15.75" customHeight="1"/>
    <row r="48" spans="1:21" ht="15.75" customHeight="1"/>
  </sheetData>
  <sheetProtection algorithmName="SHA-512" hashValue="2eQZ+Ixuj0PWPlECKXkZm9o2ymbFEKmVBNV2MaUnyXwZgsgZWU6MpWOJo7CJw3up/tHpDMWD82oR3kIrY+1vOA==" saltValue="x8FJRJnnNem3UU8ipsoohg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 H45 H16:H18">
    <cfRule type="notContainsBlanks" dxfId="143" priority="3">
      <formula>LEN(TRIM(B16))&gt;0</formula>
    </cfRule>
  </conditionalFormatting>
  <conditionalFormatting sqref="D34">
    <cfRule type="expression" dxfId="142" priority="4">
      <formula>NOT(ISBLANK(B34))</formula>
    </cfRule>
  </conditionalFormatting>
  <conditionalFormatting sqref="G33:G43 M33:M43">
    <cfRule type="expression" dxfId="141" priority="5">
      <formula>NOT(ISBLANK(H33))</formula>
    </cfRule>
  </conditionalFormatting>
  <conditionalFormatting sqref="F15:F34 L15:L18 B36:F36 F44:F45 L45">
    <cfRule type="cellIs" dxfId="140" priority="6" operator="lessThan">
      <formula>0</formula>
    </cfRule>
  </conditionalFormatting>
  <conditionalFormatting sqref="F16:F34 L16:L18 B36:F36 F44:F45 L45">
    <cfRule type="cellIs" dxfId="139" priority="7" operator="equal">
      <formula>0</formula>
    </cfRule>
  </conditionalFormatting>
  <conditionalFormatting sqref="C38:E38">
    <cfRule type="cellIs" dxfId="138" priority="2" operator="lessThan">
      <formula>0</formula>
    </cfRule>
  </conditionalFormatting>
  <conditionalFormatting sqref="C40:E40">
    <cfRule type="cellIs" dxfId="137" priority="1" operator="lessThan">
      <formula>0</formula>
    </cfRule>
  </conditionalFormatting>
  <hyperlinks>
    <hyperlink ref="H44" r:id="rId1" xr:uid="{942FC84B-DAD4-47DD-9A35-40202FBDFB03}"/>
    <hyperlink ref="H44:L44" r:id="rId2" display="Click Here To Check Your Credit Score" xr:uid="{731FD8E0-FBF3-406A-96FF-4216E2813D0A}"/>
  </hyperlinks>
  <pageMargins left="0.7" right="0.7" top="0.75" bottom="0.75" header="0.3" footer="0.3"/>
  <pageSetup orientation="portrait" horizontalDpi="1200" verticalDpi="1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54F6-F1B7-4D2D-BF22-3079800BD9A9}">
  <sheetPr codeName="Sheet19">
    <outlinePr summaryBelow="0" summaryRight="0"/>
  </sheetPr>
  <dimension ref="A1:U48"/>
  <sheetViews>
    <sheetView showGridLines="0" topLeftCell="A16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80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/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C40+Sep!C40+Aug!C40+Jul!C40+Jun!C40+May!C40+Apr!C40+Mar!C40+Feb!C40+Jan!C40</f>
        <v>2000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6uE6uq+4z2xcCma3efRZi9Vl1txgKGGgm4z3W5jvP1diB3KgAVtlIzBeUTqiJmzdVB9a9HZqR2X2Oj2lkAOqwA==" saltValue="41MWtL9ZsBAarBaQOK82sg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52" priority="7">
      <formula>LEN(TRIM(B16))&gt;0</formula>
    </cfRule>
  </conditionalFormatting>
  <conditionalFormatting sqref="D34">
    <cfRule type="expression" dxfId="51" priority="8">
      <formula>NOT(ISBLANK(B34))</formula>
    </cfRule>
  </conditionalFormatting>
  <conditionalFormatting sqref="G33:G43">
    <cfRule type="expression" dxfId="50" priority="9">
      <formula>NOT(ISBLANK(H33))</formula>
    </cfRule>
  </conditionalFormatting>
  <conditionalFormatting sqref="F15:F34 B36:F36 F44:F45">
    <cfRule type="cellIs" dxfId="49" priority="10" operator="lessThan">
      <formula>0</formula>
    </cfRule>
  </conditionalFormatting>
  <conditionalFormatting sqref="F16:F34 B36:F36 F44:F45">
    <cfRule type="cellIs" dxfId="48" priority="11" operator="equal">
      <formula>0</formula>
    </cfRule>
  </conditionalFormatting>
  <conditionalFormatting sqref="C38:E38">
    <cfRule type="cellIs" dxfId="47" priority="6" operator="lessThan">
      <formula>0</formula>
    </cfRule>
  </conditionalFormatting>
  <conditionalFormatting sqref="C40:E40">
    <cfRule type="cellIs" dxfId="46" priority="5" operator="lessThan">
      <formula>0</formula>
    </cfRule>
  </conditionalFormatting>
  <conditionalFormatting sqref="H45 H16:H18">
    <cfRule type="notContainsBlanks" dxfId="45" priority="1">
      <formula>LEN(TRIM(H16))&gt;0</formula>
    </cfRule>
  </conditionalFormatting>
  <conditionalFormatting sqref="M33:M43">
    <cfRule type="expression" dxfId="44" priority="2">
      <formula>NOT(ISBLANK(N33))</formula>
    </cfRule>
  </conditionalFormatting>
  <conditionalFormatting sqref="L15:L18 L45">
    <cfRule type="cellIs" dxfId="43" priority="3" operator="lessThan">
      <formula>0</formula>
    </cfRule>
  </conditionalFormatting>
  <conditionalFormatting sqref="L16:L18 L45">
    <cfRule type="cellIs" dxfId="42" priority="4" operator="equal">
      <formula>0</formula>
    </cfRule>
  </conditionalFormatting>
  <hyperlinks>
    <hyperlink ref="H44" r:id="rId1" xr:uid="{B31FFBD9-C5C8-4036-A9E4-13C8155261C6}"/>
    <hyperlink ref="H44:L44" r:id="rId2" display="Click Here To Check Your Credit Score" xr:uid="{23A5EECE-015E-43C2-9F86-2A70FF5FB5B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2C74-804F-4895-AF62-AB412F1F9C55}">
  <sheetPr codeName="Sheet20">
    <outlinePr summaryBelow="0" summaryRight="0"/>
  </sheetPr>
  <dimension ref="A1:U48"/>
  <sheetViews>
    <sheetView showGridLines="0" topLeftCell="A22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81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/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C40+Oct!C40+Sep!C40+Aug!C40+Jul!C40+Jun!C40+May!C40+Apr!C40+Mar!C40+Feb!C40+Jan!C40</f>
        <v>2200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guXoULtEDOFJTc1x+TemOBl24gf7OJSryxIPew68EzBpGXobOjiLD2+Jxfdzdym/SOgPC+f+ZnqDwQYWlcEfeA==" saltValue="Krj2jkz+m+3U6jfyaRIKhg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41" priority="7">
      <formula>LEN(TRIM(B16))&gt;0</formula>
    </cfRule>
  </conditionalFormatting>
  <conditionalFormatting sqref="D34">
    <cfRule type="expression" dxfId="40" priority="8">
      <formula>NOT(ISBLANK(B34))</formula>
    </cfRule>
  </conditionalFormatting>
  <conditionalFormatting sqref="G33:G43">
    <cfRule type="expression" dxfId="39" priority="9">
      <formula>NOT(ISBLANK(H33))</formula>
    </cfRule>
  </conditionalFormatting>
  <conditionalFormatting sqref="F15:F34 B36:F36 F44:F45">
    <cfRule type="cellIs" dxfId="38" priority="10" operator="lessThan">
      <formula>0</formula>
    </cfRule>
  </conditionalFormatting>
  <conditionalFormatting sqref="F16:F34 B36:F36 F44:F45">
    <cfRule type="cellIs" dxfId="37" priority="11" operator="equal">
      <formula>0</formula>
    </cfRule>
  </conditionalFormatting>
  <conditionalFormatting sqref="C38:E38">
    <cfRule type="cellIs" dxfId="36" priority="6" operator="lessThan">
      <formula>0</formula>
    </cfRule>
  </conditionalFormatting>
  <conditionalFormatting sqref="C40:E40">
    <cfRule type="cellIs" dxfId="35" priority="5" operator="lessThan">
      <formula>0</formula>
    </cfRule>
  </conditionalFormatting>
  <conditionalFormatting sqref="H45 H16:H18">
    <cfRule type="notContainsBlanks" dxfId="34" priority="1">
      <formula>LEN(TRIM(H16))&gt;0</formula>
    </cfRule>
  </conditionalFormatting>
  <conditionalFormatting sqref="M33:M43">
    <cfRule type="expression" dxfId="33" priority="2">
      <formula>NOT(ISBLANK(N33))</formula>
    </cfRule>
  </conditionalFormatting>
  <conditionalFormatting sqref="L15:L18 L45">
    <cfRule type="cellIs" dxfId="32" priority="3" operator="lessThan">
      <formula>0</formula>
    </cfRule>
  </conditionalFormatting>
  <conditionalFormatting sqref="L16:L18 L45">
    <cfRule type="cellIs" dxfId="31" priority="4" operator="equal">
      <formula>0</formula>
    </cfRule>
  </conditionalFormatting>
  <hyperlinks>
    <hyperlink ref="H44" r:id="rId1" xr:uid="{995A62D9-7A93-42EA-839E-0D3DA6960BE7}"/>
    <hyperlink ref="H44:L44" r:id="rId2" display="Click Here To Check Your Credit Score" xr:uid="{B415709F-E325-4F7B-BBB8-572080984012}"/>
  </hyperlinks>
  <pageMargins left="0.7" right="0.7" top="0.75" bottom="0.75" header="0.3" footer="0.3"/>
  <pageSetup orientation="portrait" horizontalDpi="1200" verticalDpi="120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86FB-746C-49D0-8B70-5BF2E2E0B57E}">
  <sheetPr codeName="Sheet18">
    <outlinePr summaryBelow="0" summaryRight="0"/>
  </sheetPr>
  <dimension ref="A1:U48"/>
  <sheetViews>
    <sheetView showGridLines="0" topLeftCell="A31" zoomScaleNormal="100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14.44140625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82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/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C40+Nov!C40+Oct!C40+Sep!C40+Aug!C40+Jul!C40+Jun!C40+May!C40+Apr!C40+Mar!C40+Feb!C40+Jan!C40</f>
        <v>2400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qxro04uEVMLfFAtYScZRcHsVEEUcT/eydY6aq6FI3QXmbSQQ3SNp4WZD2qrOHNEcLTUYLZ+VkXxyFq5RPObiig==" saltValue="YxcoR/gGsr1117RWph8FZA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30" priority="7">
      <formula>LEN(TRIM(B16))&gt;0</formula>
    </cfRule>
  </conditionalFormatting>
  <conditionalFormatting sqref="D34">
    <cfRule type="expression" dxfId="29" priority="8">
      <formula>NOT(ISBLANK(B34))</formula>
    </cfRule>
  </conditionalFormatting>
  <conditionalFormatting sqref="G33:G43">
    <cfRule type="expression" dxfId="28" priority="9">
      <formula>NOT(ISBLANK(H33))</formula>
    </cfRule>
  </conditionalFormatting>
  <conditionalFormatting sqref="F15:F34 B36:F36 F44:F45">
    <cfRule type="cellIs" dxfId="27" priority="10" operator="lessThan">
      <formula>0</formula>
    </cfRule>
  </conditionalFormatting>
  <conditionalFormatting sqref="F16:F34 B36:F36 F44:F45">
    <cfRule type="cellIs" dxfId="26" priority="11" operator="equal">
      <formula>0</formula>
    </cfRule>
  </conditionalFormatting>
  <conditionalFormatting sqref="C38:E38">
    <cfRule type="cellIs" dxfId="25" priority="6" operator="lessThan">
      <formula>0</formula>
    </cfRule>
  </conditionalFormatting>
  <conditionalFormatting sqref="C40:E40">
    <cfRule type="cellIs" dxfId="24" priority="5" operator="lessThan">
      <formula>0</formula>
    </cfRule>
  </conditionalFormatting>
  <conditionalFormatting sqref="H45 H16:H18">
    <cfRule type="notContainsBlanks" dxfId="23" priority="1">
      <formula>LEN(TRIM(H16))&gt;0</formula>
    </cfRule>
  </conditionalFormatting>
  <conditionalFormatting sqref="M33:M43">
    <cfRule type="expression" dxfId="22" priority="2">
      <formula>NOT(ISBLANK(N33))</formula>
    </cfRule>
  </conditionalFormatting>
  <conditionalFormatting sqref="L15:L18 L45">
    <cfRule type="cellIs" dxfId="21" priority="3" operator="lessThan">
      <formula>0</formula>
    </cfRule>
  </conditionalFormatting>
  <conditionalFormatting sqref="L16:L18 L45">
    <cfRule type="cellIs" dxfId="20" priority="4" operator="equal">
      <formula>0</formula>
    </cfRule>
  </conditionalFormatting>
  <hyperlinks>
    <hyperlink ref="H44" r:id="rId1" xr:uid="{3C271ECD-377C-43E6-9403-D35356B9008B}"/>
    <hyperlink ref="H44:L44" r:id="rId2" display="Click Here To Check Your Credit Score" xr:uid="{45D014D8-DEBE-494D-B927-2CD0C2F875B3}"/>
  </hyperlinks>
  <pageMargins left="0.7" right="0.7" top="0.75" bottom="0.75" header="0.3" footer="0.3"/>
  <pageSetup orientation="portrait" horizontalDpi="1200" verticalDpi="120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outlinePr summaryBelow="0" summaryRight="0"/>
  </sheetPr>
  <dimension ref="A1:U38"/>
  <sheetViews>
    <sheetView showGridLines="0" tabSelected="1" topLeftCell="A10" workbookViewId="0">
      <selection activeCell="H35" sqref="H35:L35"/>
    </sheetView>
  </sheetViews>
  <sheetFormatPr defaultColWidth="0" defaultRowHeight="15.75" customHeight="1" zeroHeight="1"/>
  <cols>
    <col min="1" max="1" width="7" style="222" customWidth="1"/>
    <col min="2" max="2" width="13" style="222" customWidth="1"/>
    <col min="3" max="4" width="10.109375" style="222" customWidth="1"/>
    <col min="5" max="5" width="16" style="222" customWidth="1"/>
    <col min="6" max="6" width="14.88671875" style="222" customWidth="1"/>
    <col min="7" max="7" width="10.109375" style="222" customWidth="1"/>
    <col min="8" max="8" width="13.33203125" style="222" customWidth="1"/>
    <col min="9" max="11" width="10.109375" style="222" customWidth="1"/>
    <col min="12" max="12" width="14.33203125" style="222" customWidth="1"/>
    <col min="13" max="13" width="7" style="222" customWidth="1"/>
    <col min="14" max="21" width="0" style="322" hidden="1" customWidth="1"/>
    <col min="22" max="16384" width="14.44140625" style="222" hidden="1"/>
  </cols>
  <sheetData>
    <row r="1" spans="1:14" ht="52.5" customHeight="1">
      <c r="A1" s="221"/>
      <c r="B1" s="346" t="s">
        <v>0</v>
      </c>
      <c r="C1" s="338"/>
      <c r="D1" s="338"/>
      <c r="E1" s="338"/>
      <c r="F1" s="338"/>
      <c r="G1" s="338"/>
      <c r="H1" s="347"/>
      <c r="I1" s="338"/>
      <c r="J1" s="338"/>
      <c r="K1" s="338"/>
      <c r="L1" s="338"/>
      <c r="M1" s="338"/>
      <c r="N1" s="322" t="s">
        <v>7</v>
      </c>
    </row>
    <row r="2" spans="1:14" ht="1.5" customHeight="1">
      <c r="A2" s="223"/>
      <c r="B2" s="34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4" ht="1.5" customHeight="1">
      <c r="A3" s="223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4" ht="1.5" customHeight="1">
      <c r="A4" s="223"/>
      <c r="B4" s="34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4" ht="1.5" customHeight="1">
      <c r="A5" s="224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4" ht="12" customHeight="1">
      <c r="A6" s="225"/>
      <c r="B6" s="226"/>
      <c r="C6" s="226"/>
      <c r="D6" s="226"/>
      <c r="E6" s="227"/>
      <c r="F6" s="228"/>
      <c r="G6" s="229"/>
      <c r="H6" s="228"/>
      <c r="I6" s="228"/>
      <c r="J6" s="228"/>
      <c r="K6" s="228"/>
      <c r="L6" s="228"/>
      <c r="M6" s="228"/>
    </row>
    <row r="7" spans="1:14" ht="59.25" customHeight="1">
      <c r="A7" s="230"/>
      <c r="B7" s="349" t="s">
        <v>84</v>
      </c>
      <c r="C7" s="338"/>
      <c r="D7" s="338"/>
      <c r="E7" s="338"/>
      <c r="F7" s="228"/>
      <c r="G7" s="231"/>
      <c r="H7" s="385"/>
      <c r="I7" s="338"/>
      <c r="J7" s="338"/>
      <c r="K7" s="338"/>
      <c r="L7" s="338"/>
      <c r="M7" s="228"/>
    </row>
    <row r="8" spans="1:14" ht="24" customHeight="1">
      <c r="A8" s="234"/>
      <c r="B8" s="351"/>
      <c r="C8" s="338"/>
      <c r="D8" s="338"/>
      <c r="E8" s="338"/>
      <c r="F8" s="338"/>
      <c r="G8" s="235"/>
      <c r="H8" s="236"/>
      <c r="I8" s="237"/>
      <c r="J8" s="238"/>
      <c r="K8" s="234"/>
      <c r="L8" s="234"/>
      <c r="M8" s="234"/>
    </row>
    <row r="9" spans="1:14" ht="19.5" customHeight="1">
      <c r="A9" s="239"/>
      <c r="B9" s="240"/>
      <c r="C9" s="241"/>
      <c r="D9" s="352"/>
      <c r="E9" s="338"/>
      <c r="F9" s="338"/>
      <c r="G9" s="239"/>
      <c r="H9" s="240"/>
      <c r="I9" s="241"/>
      <c r="J9" s="352"/>
      <c r="K9" s="338"/>
      <c r="L9" s="338"/>
      <c r="M9" s="239"/>
    </row>
    <row r="10" spans="1:14" ht="19.5" customHeight="1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2"/>
    </row>
    <row r="11" spans="1:14" ht="30" customHeight="1">
      <c r="A11" s="225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2"/>
    </row>
    <row r="12" spans="1:14" ht="29.25" customHeight="1">
      <c r="A12" s="248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8"/>
    </row>
    <row r="13" spans="1:14" ht="19.5" customHeight="1">
      <c r="A13" s="250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57"/>
    </row>
    <row r="14" spans="1:14" ht="17.25" customHeight="1">
      <c r="A14" s="25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66"/>
    </row>
    <row r="15" spans="1:14" ht="18" customHeight="1">
      <c r="A15" s="267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67"/>
    </row>
    <row r="16" spans="1:14" ht="18" customHeight="1">
      <c r="A16" s="267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67"/>
    </row>
    <row r="17" spans="1:13" ht="18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2"/>
    </row>
    <row r="18" spans="1:13" ht="18" customHeight="1">
      <c r="A18" s="242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2"/>
    </row>
    <row r="19" spans="1:13" ht="18" customHeight="1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2"/>
    </row>
    <row r="20" spans="1:13" ht="18" customHeight="1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2"/>
    </row>
    <row r="21" spans="1:13" ht="18" customHeight="1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2"/>
    </row>
    <row r="22" spans="1:13" ht="18" customHeight="1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2"/>
    </row>
    <row r="23" spans="1:13" ht="18" customHeight="1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320"/>
    </row>
    <row r="24" spans="1:13" ht="18" customHeight="1">
      <c r="A24" s="242"/>
      <c r="B24" s="329"/>
      <c r="C24" s="338"/>
      <c r="D24" s="321"/>
      <c r="E24" s="272"/>
      <c r="F24" s="268"/>
      <c r="G24" s="290"/>
      <c r="H24" s="290"/>
      <c r="I24" s="290"/>
      <c r="J24" s="290"/>
      <c r="K24" s="290"/>
      <c r="L24" s="290"/>
      <c r="M24" s="290"/>
    </row>
    <row r="25" spans="1:13" ht="18" hidden="1" customHeight="1">
      <c r="A25" s="242"/>
      <c r="B25" s="291"/>
      <c r="C25" s="291"/>
      <c r="D25" s="275"/>
      <c r="E25" s="275"/>
      <c r="F25" s="276"/>
      <c r="G25" s="290"/>
      <c r="H25" s="292"/>
      <c r="I25" s="292"/>
      <c r="J25" s="292"/>
      <c r="K25" s="292"/>
      <c r="L25" s="293"/>
      <c r="M25" s="294"/>
    </row>
    <row r="26" spans="1:13" ht="18" hidden="1" customHeight="1">
      <c r="A26" s="295"/>
      <c r="B26" s="296"/>
      <c r="C26" s="296"/>
      <c r="D26" s="296"/>
      <c r="E26" s="296"/>
      <c r="F26" s="296"/>
      <c r="G26" s="290"/>
      <c r="H26" s="292"/>
      <c r="I26" s="292"/>
      <c r="J26" s="292"/>
      <c r="K26" s="292"/>
      <c r="L26" s="293"/>
      <c r="M26" s="294"/>
    </row>
    <row r="27" spans="1:13" ht="18" customHeight="1">
      <c r="A27" s="295"/>
      <c r="B27" s="268"/>
      <c r="C27" s="268"/>
      <c r="D27" s="268"/>
      <c r="E27" s="268"/>
      <c r="F27" s="268"/>
      <c r="G27" s="297"/>
      <c r="H27" s="297"/>
      <c r="I27" s="297"/>
      <c r="J27" s="297"/>
      <c r="K27" s="297"/>
      <c r="L27" s="297"/>
      <c r="M27" s="297"/>
    </row>
    <row r="28" spans="1:13" ht="18" customHeight="1">
      <c r="A28" s="295"/>
      <c r="B28" s="299"/>
      <c r="C28" s="296"/>
      <c r="D28" s="296"/>
      <c r="E28" s="296"/>
      <c r="F28" s="300"/>
      <c r="G28" s="301"/>
      <c r="H28" s="331"/>
      <c r="I28" s="332"/>
      <c r="J28" s="332"/>
      <c r="K28" s="332"/>
      <c r="L28" s="333"/>
      <c r="M28" s="302"/>
    </row>
    <row r="29" spans="1:13" ht="18" customHeight="1">
      <c r="A29" s="295"/>
      <c r="B29" s="299"/>
      <c r="C29" s="296"/>
      <c r="D29" s="296"/>
      <c r="E29" s="296"/>
      <c r="F29" s="300"/>
      <c r="G29" s="301"/>
      <c r="H29" s="332"/>
      <c r="I29" s="332"/>
      <c r="J29" s="332"/>
      <c r="K29" s="332"/>
      <c r="L29" s="333"/>
      <c r="M29" s="302"/>
    </row>
    <row r="30" spans="1:13" ht="36" customHeight="1">
      <c r="A30" s="225"/>
      <c r="B30" s="386" t="s">
        <v>37</v>
      </c>
      <c r="C30" s="336"/>
      <c r="D30" s="336"/>
      <c r="E30" s="336"/>
      <c r="F30" s="387"/>
      <c r="G30" s="301"/>
      <c r="H30" s="332"/>
      <c r="I30" s="332"/>
      <c r="J30" s="332"/>
      <c r="K30" s="332"/>
      <c r="L30" s="333"/>
      <c r="M30" s="302"/>
    </row>
    <row r="31" spans="1:13" ht="39.75" customHeight="1">
      <c r="A31" s="225"/>
      <c r="B31" s="299"/>
      <c r="C31" s="388">
        <f>Dec!C38</f>
        <v>2400</v>
      </c>
      <c r="D31" s="388"/>
      <c r="E31" s="388"/>
      <c r="F31" s="300"/>
      <c r="G31" s="301"/>
      <c r="H31" s="332"/>
      <c r="I31" s="332"/>
      <c r="J31" s="332"/>
      <c r="K31" s="332"/>
      <c r="L31" s="333"/>
      <c r="M31" s="302"/>
    </row>
    <row r="32" spans="1:13" ht="18" customHeight="1">
      <c r="A32" s="225"/>
      <c r="B32" s="299"/>
      <c r="C32" s="296"/>
      <c r="D32" s="296"/>
      <c r="E32" s="296"/>
      <c r="F32" s="300"/>
      <c r="G32" s="301"/>
      <c r="H32" s="332"/>
      <c r="I32" s="332"/>
      <c r="J32" s="332"/>
      <c r="K32" s="332"/>
      <c r="L32" s="333"/>
      <c r="M32" s="302"/>
    </row>
    <row r="33" spans="1:13" ht="18" customHeight="1">
      <c r="A33" s="295"/>
      <c r="B33" s="299"/>
      <c r="C33" s="296"/>
      <c r="D33" s="296"/>
      <c r="E33" s="296"/>
      <c r="F33" s="300"/>
      <c r="G33" s="301"/>
      <c r="H33" s="332"/>
      <c r="I33" s="332"/>
      <c r="J33" s="332"/>
      <c r="K33" s="332"/>
      <c r="L33" s="333"/>
      <c r="M33" s="302"/>
    </row>
    <row r="34" spans="1:13" ht="17.399999999999999" customHeight="1">
      <c r="A34" s="295"/>
      <c r="B34" s="299"/>
      <c r="C34" s="296"/>
      <c r="D34" s="296"/>
      <c r="E34" s="296"/>
      <c r="F34" s="300"/>
      <c r="G34" s="301"/>
      <c r="H34" s="332"/>
      <c r="I34" s="332"/>
      <c r="J34" s="332"/>
      <c r="K34" s="332"/>
      <c r="L34" s="333"/>
      <c r="M34" s="302"/>
    </row>
    <row r="35" spans="1:13" ht="18" customHeight="1">
      <c r="A35" s="242"/>
      <c r="B35" s="290"/>
      <c r="C35" s="290"/>
      <c r="D35" s="290"/>
      <c r="E35" s="290"/>
      <c r="F35" s="290"/>
      <c r="G35" s="270"/>
      <c r="H35" s="324" t="s">
        <v>36</v>
      </c>
      <c r="I35" s="324"/>
      <c r="J35" s="324"/>
      <c r="K35" s="324"/>
      <c r="L35" s="324"/>
      <c r="M35" s="308"/>
    </row>
    <row r="36" spans="1:13" ht="18" customHeight="1">
      <c r="A36" s="242"/>
      <c r="B36" s="272"/>
      <c r="C36" s="272"/>
      <c r="D36" s="272"/>
      <c r="E36" s="272"/>
      <c r="F36" s="268"/>
      <c r="G36" s="277"/>
      <c r="H36" s="325"/>
      <c r="I36" s="326"/>
      <c r="J36" s="309"/>
      <c r="K36" s="309" t="str">
        <f>IF(ISBLANK($H36), "", SUMIF([1]Transactions!$J:$J,$H36,[1]Transactions!$H:$H))</f>
        <v/>
      </c>
      <c r="L36" s="310" t="str">
        <f>IF(ISBLANK($H36), "", K36-J36)</f>
        <v/>
      </c>
      <c r="M36" s="282"/>
    </row>
    <row r="37" spans="1:13" ht="15.75" customHeight="1"/>
    <row r="38" spans="1:13" ht="15.75" customHeight="1"/>
  </sheetData>
  <sheetProtection algorithmName="SHA-512" hashValue="r6KEFDkS698XlzEo8NloVylmdMoK8OwAYRIHJqRDi2GMoeLCBxiAxSuCHxHWI96MyqYXmDeJPpwGdCifsK4ZnQ==" saltValue="uXTBmyRFxqXcVSaURy7K/Q==" spinCount="100000" sheet="1" objects="1" scenarios="1"/>
  <mergeCells count="16">
    <mergeCell ref="N1:U1048576"/>
    <mergeCell ref="H35:L35"/>
    <mergeCell ref="H36:I36"/>
    <mergeCell ref="B1:G1"/>
    <mergeCell ref="H1:M5"/>
    <mergeCell ref="B2:G3"/>
    <mergeCell ref="B4:G5"/>
    <mergeCell ref="B7:E7"/>
    <mergeCell ref="H7:L7"/>
    <mergeCell ref="B8:F8"/>
    <mergeCell ref="D9:F9"/>
    <mergeCell ref="J9:L9"/>
    <mergeCell ref="B24:C24"/>
    <mergeCell ref="H28:L34"/>
    <mergeCell ref="B30:F30"/>
    <mergeCell ref="C31:E31"/>
  </mergeCells>
  <conditionalFormatting sqref="C31">
    <cfRule type="cellIs" dxfId="19" priority="9" operator="lessThan">
      <formula>0</formula>
    </cfRule>
  </conditionalFormatting>
  <conditionalFormatting sqref="B24:C25">
    <cfRule type="notContainsBlanks" dxfId="18" priority="10">
      <formula>LEN(TRIM(B24))&gt;0</formula>
    </cfRule>
  </conditionalFormatting>
  <conditionalFormatting sqref="D24:D25">
    <cfRule type="expression" dxfId="17" priority="11">
      <formula>NOT(ISBLANK(B24))</formula>
    </cfRule>
  </conditionalFormatting>
  <conditionalFormatting sqref="G24:G26 H24:L24 M24:M26 B35:C35 E35:F35">
    <cfRule type="expression" dxfId="16" priority="12">
      <formula>NOT(ISBLANK(F24))</formula>
    </cfRule>
  </conditionalFormatting>
  <conditionalFormatting sqref="F24:F25 B27:F27 F36">
    <cfRule type="cellIs" dxfId="15" priority="13" operator="lessThan">
      <formula>0</formula>
    </cfRule>
  </conditionalFormatting>
  <conditionalFormatting sqref="F24:F25 B27:F27 F36">
    <cfRule type="cellIs" dxfId="14" priority="14" operator="equal">
      <formula>0</formula>
    </cfRule>
  </conditionalFormatting>
  <conditionalFormatting sqref="H36">
    <cfRule type="notContainsBlanks" dxfId="13" priority="1">
      <formula>LEN(TRIM(H36))&gt;0</formula>
    </cfRule>
  </conditionalFormatting>
  <conditionalFormatting sqref="G27:G34 M27:M34">
    <cfRule type="expression" dxfId="12" priority="2">
      <formula>NOT(ISBLANK(H27))</formula>
    </cfRule>
  </conditionalFormatting>
  <conditionalFormatting sqref="L36">
    <cfRule type="cellIs" dxfId="11" priority="3" operator="lessThan">
      <formula>0</formula>
    </cfRule>
  </conditionalFormatting>
  <conditionalFormatting sqref="L36">
    <cfRule type="cellIs" dxfId="10" priority="4" operator="equal">
      <formula>0</formula>
    </cfRule>
  </conditionalFormatting>
  <hyperlinks>
    <hyperlink ref="H35" r:id="rId1" xr:uid="{B95ACD8E-A037-4913-9F61-C10FF5D01C21}"/>
    <hyperlink ref="H35:L35" r:id="rId2" display="Click Here To Check Your Credit Score" xr:uid="{A929AF5A-E505-4A25-BE26-77231C7EC035}"/>
  </hyperlinks>
  <pageMargins left="0.7" right="0.7" top="0.75" bottom="0.75" header="0.3" footer="0.3"/>
  <pageSetup orientation="portrait" horizontalDpi="1200" verticalDpi="1200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outlinePr summaryBelow="0" summaryRight="0"/>
  </sheetPr>
  <dimension ref="A1:B13"/>
  <sheetViews>
    <sheetView workbookViewId="0">
      <selection activeCell="A2" sqref="A2"/>
    </sheetView>
  </sheetViews>
  <sheetFormatPr defaultColWidth="14.44140625" defaultRowHeight="15.75" customHeight="1"/>
  <sheetData>
    <row r="1" spans="1:2" ht="15.75" customHeight="1">
      <c r="A1" s="208" t="s">
        <v>85</v>
      </c>
      <c r="B1" s="80" t="s">
        <v>38</v>
      </c>
    </row>
    <row r="2" spans="1:2" ht="15.75" customHeight="1">
      <c r="A2" s="80" t="s">
        <v>39</v>
      </c>
      <c r="B2" s="81">
        <f>Jan!C40</f>
        <v>200</v>
      </c>
    </row>
    <row r="3" spans="1:2" ht="15.75" customHeight="1">
      <c r="A3" s="80" t="s">
        <v>40</v>
      </c>
      <c r="B3" s="81">
        <f>Feb!C40</f>
        <v>200</v>
      </c>
    </row>
    <row r="4" spans="1:2" ht="15.75" customHeight="1">
      <c r="A4" s="80" t="s">
        <v>41</v>
      </c>
      <c r="B4" s="81">
        <f>Mar!C40</f>
        <v>200</v>
      </c>
    </row>
    <row r="5" spans="1:2" ht="15.75" customHeight="1">
      <c r="A5" s="80" t="s">
        <v>42</v>
      </c>
      <c r="B5" s="81">
        <f>Apr!C40</f>
        <v>200</v>
      </c>
    </row>
    <row r="6" spans="1:2" ht="15.75" customHeight="1">
      <c r="A6" s="80" t="s">
        <v>43</v>
      </c>
      <c r="B6" s="81">
        <f>May!C40</f>
        <v>200</v>
      </c>
    </row>
    <row r="7" spans="1:2" ht="15.75" customHeight="1">
      <c r="A7" s="80" t="s">
        <v>44</v>
      </c>
      <c r="B7" s="81">
        <f>Jun!C40</f>
        <v>200</v>
      </c>
    </row>
    <row r="8" spans="1:2" ht="15.75" customHeight="1">
      <c r="A8" s="80" t="s">
        <v>45</v>
      </c>
      <c r="B8" s="81">
        <f>Jul!C40</f>
        <v>200</v>
      </c>
    </row>
    <row r="9" spans="1:2" ht="15.75" customHeight="1">
      <c r="A9" s="80" t="s">
        <v>46</v>
      </c>
      <c r="B9" s="81">
        <f>Aug!C40</f>
        <v>200</v>
      </c>
    </row>
    <row r="10" spans="1:2" ht="15.75" customHeight="1">
      <c r="A10" s="80" t="s">
        <v>47</v>
      </c>
      <c r="B10" s="81">
        <f>Sep!C40</f>
        <v>200</v>
      </c>
    </row>
    <row r="11" spans="1:2" ht="15.75" customHeight="1">
      <c r="A11" s="80" t="s">
        <v>48</v>
      </c>
      <c r="B11" s="81">
        <f>Oct!C40</f>
        <v>200</v>
      </c>
    </row>
    <row r="12" spans="1:2" ht="15.75" customHeight="1">
      <c r="A12" s="80" t="s">
        <v>49</v>
      </c>
      <c r="B12" s="81">
        <f>Nov!C40</f>
        <v>200</v>
      </c>
    </row>
    <row r="13" spans="1:2" ht="15.75" customHeight="1">
      <c r="A13" s="80" t="s">
        <v>50</v>
      </c>
      <c r="B13" s="81">
        <f>Dec!C40</f>
        <v>200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outlinePr summaryBelow="0" summaryRight="0"/>
  </sheetPr>
  <dimension ref="A1:M45"/>
  <sheetViews>
    <sheetView showGridLines="0" workbookViewId="0"/>
  </sheetViews>
  <sheetFormatPr defaultColWidth="14.44140625" defaultRowHeight="15.75" customHeight="1"/>
  <cols>
    <col min="1" max="1" width="7" customWidth="1"/>
    <col min="2" max="12" width="10.109375" customWidth="1"/>
    <col min="13" max="13" width="7" customWidth="1"/>
  </cols>
  <sheetData>
    <row r="1" spans="1:13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</row>
    <row r="2" spans="1:13" ht="16.5" customHeight="1">
      <c r="A2" s="2"/>
      <c r="B2" s="379" t="s">
        <v>51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0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3.2">
      <c r="A4" s="2"/>
      <c r="B4" s="379" t="s">
        <v>52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28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30" customHeight="1">
      <c r="A6" s="4"/>
      <c r="B6" s="5"/>
      <c r="C6" s="5"/>
      <c r="D6" s="5"/>
      <c r="E6" s="6"/>
      <c r="F6" s="7"/>
      <c r="G6" s="8"/>
      <c r="H6" s="7"/>
      <c r="I6" s="7"/>
      <c r="J6" s="7"/>
      <c r="K6" s="7"/>
      <c r="L6" s="7"/>
      <c r="M6" s="7"/>
    </row>
    <row r="7" spans="1:13" ht="18" customHeight="1">
      <c r="A7" s="9"/>
      <c r="B7" s="400" t="s">
        <v>53</v>
      </c>
      <c r="C7" s="369"/>
      <c r="D7" s="369"/>
      <c r="E7" s="369"/>
      <c r="F7" s="7"/>
      <c r="G7" s="10"/>
      <c r="H7" s="7"/>
      <c r="I7" s="71"/>
      <c r="J7" s="407"/>
      <c r="K7" s="369"/>
      <c r="L7" s="82"/>
      <c r="M7" s="7"/>
    </row>
    <row r="8" spans="1:13" ht="18" customHeight="1">
      <c r="A8" s="9"/>
      <c r="B8" s="369"/>
      <c r="C8" s="369"/>
      <c r="D8" s="369"/>
      <c r="E8" s="369"/>
      <c r="F8" s="7"/>
      <c r="G8" s="10"/>
      <c r="H8" s="7"/>
      <c r="I8" s="12"/>
      <c r="J8" s="7"/>
      <c r="K8" s="7"/>
      <c r="L8" s="10"/>
      <c r="M8" s="7"/>
    </row>
    <row r="9" spans="1:13" ht="18" customHeight="1">
      <c r="A9" s="7"/>
      <c r="B9" s="83"/>
      <c r="C9" s="83"/>
      <c r="D9" s="83"/>
      <c r="E9" s="83"/>
      <c r="F9" s="7"/>
      <c r="G9" s="10"/>
      <c r="H9" s="7"/>
      <c r="I9" s="12"/>
      <c r="J9" s="7"/>
      <c r="K9" s="7"/>
      <c r="L9" s="10"/>
      <c r="M9" s="7"/>
    </row>
    <row r="10" spans="1:13" ht="12" customHeight="1">
      <c r="A10" s="4"/>
      <c r="B10" s="84"/>
      <c r="C10" s="84"/>
      <c r="D10" s="85"/>
      <c r="E10" s="4"/>
      <c r="F10" s="4"/>
      <c r="G10" s="71"/>
      <c r="H10" s="86"/>
      <c r="I10" s="87"/>
      <c r="J10" s="87"/>
      <c r="K10" s="87"/>
      <c r="L10" s="88"/>
      <c r="M10" s="4"/>
    </row>
    <row r="11" spans="1:13" ht="18" customHeight="1">
      <c r="A11" s="71"/>
      <c r="B11" s="4"/>
      <c r="C11" s="401" t="str">
        <f ca="1">IFERROR(__xludf.DUMMYFUNCTION("SPARKLINE(C16:D16,{""charttype"",""column"";""ymin"", 0; ""ymax"",MAX(D16:E16);""firstcolor"",""#00B8D4""})"),"")</f>
        <v/>
      </c>
      <c r="D11" s="402"/>
      <c r="E11" s="403" t="str">
        <f ca="1">IFERROR(__xludf.DUMMYFUNCTION("SPARKLINE(E16:F16,{""charttype"",""column"";""ymin"", 0; ""ymax"",max(D16:E16);""firstcolor"",""#04D67B""})"),"")</f>
        <v/>
      </c>
      <c r="F11" s="369"/>
      <c r="G11" s="4"/>
      <c r="H11" s="73"/>
      <c r="I11" s="72"/>
      <c r="J11" s="72"/>
      <c r="K11" s="72"/>
      <c r="L11" s="74"/>
      <c r="M11" s="71"/>
    </row>
    <row r="12" spans="1:13" ht="18" customHeight="1">
      <c r="A12" s="71"/>
      <c r="B12" s="4"/>
      <c r="C12" s="369"/>
      <c r="D12" s="402"/>
      <c r="E12" s="369"/>
      <c r="F12" s="369"/>
      <c r="G12" s="4"/>
      <c r="H12" s="73"/>
      <c r="I12" s="408">
        <f>IFERROR(D16/E16-1, "")</f>
        <v>-1</v>
      </c>
      <c r="J12" s="369"/>
      <c r="K12" s="369"/>
      <c r="L12" s="74"/>
      <c r="M12" s="89"/>
    </row>
    <row r="13" spans="1:13" ht="24" customHeight="1">
      <c r="A13" s="4"/>
      <c r="B13" s="4"/>
      <c r="C13" s="369"/>
      <c r="D13" s="402"/>
      <c r="E13" s="369"/>
      <c r="F13" s="369"/>
      <c r="G13" s="4"/>
      <c r="H13" s="73"/>
      <c r="I13" s="366" t="str">
        <f>IF(I12 &lt; 0, "Decrease in total savings", "Increase in total savings")</f>
        <v>Decrease in total savings</v>
      </c>
      <c r="J13" s="367"/>
      <c r="K13" s="367"/>
      <c r="L13" s="74"/>
      <c r="M13" s="90"/>
    </row>
    <row r="14" spans="1:13" ht="39.75" customHeight="1">
      <c r="A14" s="4"/>
      <c r="B14" s="4"/>
      <c r="C14" s="369"/>
      <c r="D14" s="402"/>
      <c r="E14" s="369"/>
      <c r="F14" s="369"/>
      <c r="G14" s="64"/>
      <c r="H14" s="73"/>
      <c r="I14" s="409">
        <f>IFERROR(D16-E16, 0)</f>
        <v>-3550</v>
      </c>
      <c r="J14" s="369"/>
      <c r="K14" s="369"/>
      <c r="L14" s="75"/>
      <c r="M14" s="90"/>
    </row>
    <row r="15" spans="1:13" ht="18" customHeight="1">
      <c r="A15" s="4"/>
      <c r="B15" s="84"/>
      <c r="C15" s="404" t="s">
        <v>28</v>
      </c>
      <c r="D15" s="402"/>
      <c r="E15" s="405" t="s">
        <v>29</v>
      </c>
      <c r="F15" s="369"/>
      <c r="G15" s="91"/>
      <c r="H15" s="73"/>
      <c r="I15" s="368" t="str">
        <f>IF(J14&lt;0, "Spent this month", "Saved this month")</f>
        <v>Saved this month</v>
      </c>
      <c r="J15" s="369"/>
      <c r="K15" s="369"/>
      <c r="L15" s="74"/>
      <c r="M15" s="92"/>
    </row>
    <row r="16" spans="1:13" ht="18" customHeight="1">
      <c r="A16" s="71"/>
      <c r="B16" s="4"/>
      <c r="C16" s="406">
        <f>E25</f>
        <v>980</v>
      </c>
      <c r="D16" s="402"/>
      <c r="E16" s="406">
        <f>K25</f>
        <v>3550</v>
      </c>
      <c r="F16" s="369"/>
      <c r="G16" s="64"/>
      <c r="H16" s="73"/>
      <c r="I16" s="370"/>
      <c r="J16" s="369"/>
      <c r="K16" s="369"/>
      <c r="L16" s="74"/>
      <c r="M16" s="71"/>
    </row>
    <row r="17" spans="1:13" ht="12" customHeight="1">
      <c r="A17" s="71"/>
      <c r="B17" s="24"/>
      <c r="C17" s="24"/>
      <c r="D17" s="24"/>
      <c r="E17" s="24"/>
      <c r="F17" s="24"/>
      <c r="G17" s="71"/>
      <c r="H17" s="76"/>
      <c r="I17" s="77"/>
      <c r="J17" s="78"/>
      <c r="K17" s="77"/>
      <c r="L17" s="79"/>
      <c r="M17" s="71"/>
    </row>
    <row r="18" spans="1:13" ht="24" customHeight="1">
      <c r="A18" s="71"/>
      <c r="B18" s="24"/>
      <c r="C18" s="24"/>
      <c r="D18" s="24"/>
      <c r="E18" s="24"/>
      <c r="F18" s="24"/>
      <c r="G18" s="71"/>
      <c r="H18" s="71"/>
      <c r="I18" s="71"/>
      <c r="J18" s="93"/>
      <c r="K18" s="71"/>
      <c r="L18" s="71"/>
      <c r="M18" s="71"/>
    </row>
    <row r="19" spans="1:13" ht="24" customHeight="1">
      <c r="A19" s="13"/>
      <c r="B19" s="382" t="s">
        <v>2</v>
      </c>
      <c r="C19" s="369"/>
      <c r="D19" s="369"/>
      <c r="E19" s="369"/>
      <c r="F19" s="369"/>
      <c r="G19" s="15"/>
      <c r="H19" s="14" t="s">
        <v>3</v>
      </c>
      <c r="I19" s="16"/>
      <c r="J19" s="17"/>
      <c r="K19" s="13"/>
      <c r="L19" s="13"/>
      <c r="M19" s="13"/>
    </row>
    <row r="20" spans="1:13" ht="19.5" customHeight="1">
      <c r="A20" s="18"/>
      <c r="B20" s="19" t="s">
        <v>54</v>
      </c>
      <c r="C20" s="20">
        <f>D25</f>
        <v>7510</v>
      </c>
      <c r="D20" s="383" t="str">
        <f ca="1">IFERROR(__xludf.DUMMYFUNCTION("SPARKLINE(C20,{""charttype"",""bar"";""max"",max(C20:C21);""color1"",""#73FEFF""})"),"")</f>
        <v/>
      </c>
      <c r="E20" s="369"/>
      <c r="F20" s="369"/>
      <c r="G20" s="18"/>
      <c r="H20" s="19" t="s">
        <v>54</v>
      </c>
      <c r="I20" s="20">
        <f>J25</f>
        <v>2750</v>
      </c>
      <c r="J20" s="383" t="str">
        <f ca="1">IFERROR(__xludf.DUMMYFUNCTION("SPARKLINE(I20,{""charttype"",""bar"";""max"",max(I20:I21);""color1"",""#41FFA0""})"),"")</f>
        <v/>
      </c>
      <c r="K20" s="369"/>
      <c r="L20" s="369"/>
      <c r="M20" s="18"/>
    </row>
    <row r="21" spans="1:13" ht="19.5" customHeight="1">
      <c r="A21" s="21"/>
      <c r="B21" s="22" t="s">
        <v>55</v>
      </c>
      <c r="C21" s="23">
        <f>E25</f>
        <v>980</v>
      </c>
      <c r="D21" s="384" t="str">
        <f ca="1">IFERROR(__xludf.DUMMYFUNCTION("SPARKLINE(C21,{""charttype"",""bar"";""max"",max(C20:C21);""color1"",""#00B8D4""})"),"")</f>
        <v/>
      </c>
      <c r="E21" s="369"/>
      <c r="F21" s="369"/>
      <c r="G21" s="24"/>
      <c r="H21" s="22" t="s">
        <v>55</v>
      </c>
      <c r="I21" s="23">
        <f>K25</f>
        <v>3550</v>
      </c>
      <c r="J21" s="384" t="str">
        <f ca="1">IFERROR(__xludf.DUMMYFUNCTION("SPARKLINE(I21,{""charttype"",""bar"";""max"",max(I20:I21);""color1"",""#04D67B""})"),"")</f>
        <v/>
      </c>
      <c r="K21" s="369"/>
      <c r="L21" s="369"/>
      <c r="M21" s="25" t="s">
        <v>7</v>
      </c>
    </row>
    <row r="22" spans="1:13" ht="30" customHeight="1">
      <c r="A22" s="4"/>
      <c r="B22" s="26"/>
      <c r="C22" s="27"/>
      <c r="D22" s="376"/>
      <c r="E22" s="369"/>
      <c r="F22" s="369"/>
      <c r="G22" s="4"/>
      <c r="H22" s="26"/>
      <c r="I22" s="27"/>
      <c r="J22" s="376"/>
      <c r="K22" s="369"/>
      <c r="L22" s="369"/>
      <c r="M22" s="25" t="s">
        <v>8</v>
      </c>
    </row>
    <row r="23" spans="1:13" ht="29.25" customHeight="1">
      <c r="A23" s="28"/>
      <c r="B23" s="399" t="s">
        <v>56</v>
      </c>
      <c r="C23" s="369"/>
      <c r="D23" s="369"/>
      <c r="E23" s="369"/>
      <c r="F23" s="94"/>
      <c r="G23" s="29"/>
      <c r="H23" s="399" t="s">
        <v>57</v>
      </c>
      <c r="I23" s="369"/>
      <c r="J23" s="369"/>
      <c r="K23" s="95"/>
      <c r="L23" s="96"/>
      <c r="M23" s="28"/>
    </row>
    <row r="24" spans="1:13" ht="19.5" customHeight="1">
      <c r="A24" s="30"/>
      <c r="B24" s="31"/>
      <c r="C24" s="32"/>
      <c r="D24" s="33" t="s">
        <v>54</v>
      </c>
      <c r="E24" s="33" t="s">
        <v>55</v>
      </c>
      <c r="F24" s="33" t="s">
        <v>58</v>
      </c>
      <c r="G24" s="35"/>
      <c r="H24" s="36"/>
      <c r="I24" s="37"/>
      <c r="J24" s="33" t="s">
        <v>54</v>
      </c>
      <c r="K24" s="33" t="s">
        <v>55</v>
      </c>
      <c r="L24" s="33" t="s">
        <v>58</v>
      </c>
      <c r="M24" s="38"/>
    </row>
    <row r="25" spans="1:13" ht="17.25" customHeight="1">
      <c r="A25" s="39"/>
      <c r="B25" s="40" t="s">
        <v>11</v>
      </c>
      <c r="C25" s="41"/>
      <c r="D25" s="42">
        <f t="shared" ref="D25:F25" si="0">SUM(D26:D45)</f>
        <v>7510</v>
      </c>
      <c r="E25" s="42">
        <f t="shared" si="0"/>
        <v>980</v>
      </c>
      <c r="F25" s="43">
        <f t="shared" si="0"/>
        <v>6530</v>
      </c>
      <c r="G25" s="44"/>
      <c r="H25" s="45" t="s">
        <v>11</v>
      </c>
      <c r="I25" s="46"/>
      <c r="J25" s="42">
        <f t="shared" ref="J25:L25" si="1">SUM(J26:J44)</f>
        <v>2750</v>
      </c>
      <c r="K25" s="42">
        <f t="shared" si="1"/>
        <v>3550</v>
      </c>
      <c r="L25" s="43">
        <f t="shared" si="1"/>
        <v>800</v>
      </c>
      <c r="M25" s="47"/>
    </row>
    <row r="26" spans="1:13" ht="18" hidden="1" customHeight="1">
      <c r="A26" s="48"/>
      <c r="B26" s="397"/>
      <c r="C26" s="398"/>
      <c r="D26" s="97"/>
      <c r="E26" s="57" t="str">
        <f>IF(ISBLANK($B26), "", SUMIF([1]Transactions!$E:$E,$B26,[1]Transactions!$C:$C))</f>
        <v/>
      </c>
      <c r="F26" s="98" t="str">
        <f t="shared" ref="F26:F43" si="2">IF(ISBLANK($B26), "", D26-E26)</f>
        <v/>
      </c>
      <c r="G26" s="50"/>
      <c r="H26" s="395"/>
      <c r="I26" s="396"/>
      <c r="J26" s="99"/>
      <c r="K26" s="57" t="str">
        <f>IF(ISBLANK($H26), "", SUMIF([1]Transactions!$J:$J,$H26,[1]Transactions!$H:$H))</f>
        <v/>
      </c>
      <c r="L26" s="98" t="str">
        <f t="shared" ref="L26:L34" si="3">IF(ISBLANK($H26), "", K26-J26)</f>
        <v/>
      </c>
      <c r="M26" s="48"/>
    </row>
    <row r="27" spans="1:13" ht="18" customHeight="1">
      <c r="A27" s="48"/>
      <c r="B27" s="358" t="s">
        <v>12</v>
      </c>
      <c r="C27" s="375"/>
      <c r="D27" s="51">
        <v>6000</v>
      </c>
      <c r="E27" s="52">
        <v>900</v>
      </c>
      <c r="F27" s="49">
        <f t="shared" si="2"/>
        <v>5100</v>
      </c>
      <c r="G27" s="50"/>
      <c r="H27" s="358" t="s">
        <v>13</v>
      </c>
      <c r="I27" s="375"/>
      <c r="J27" s="53">
        <v>2500</v>
      </c>
      <c r="K27" s="52">
        <v>2450</v>
      </c>
      <c r="L27" s="49">
        <f t="shared" si="3"/>
        <v>-50</v>
      </c>
      <c r="M27" s="48"/>
    </row>
    <row r="28" spans="1:13" ht="18" customHeight="1">
      <c r="A28" s="48"/>
      <c r="B28" s="358" t="s">
        <v>14</v>
      </c>
      <c r="C28" s="375"/>
      <c r="D28" s="51">
        <v>200</v>
      </c>
      <c r="E28" s="55"/>
      <c r="F28" s="49">
        <f t="shared" si="2"/>
        <v>200</v>
      </c>
      <c r="G28" s="50"/>
      <c r="H28" s="358" t="s">
        <v>59</v>
      </c>
      <c r="I28" s="375"/>
      <c r="J28" s="53">
        <v>50</v>
      </c>
      <c r="K28" s="52">
        <v>600</v>
      </c>
      <c r="L28" s="49">
        <f t="shared" si="3"/>
        <v>550</v>
      </c>
      <c r="M28" s="48"/>
    </row>
    <row r="29" spans="1:13" ht="18" customHeight="1">
      <c r="A29" s="21"/>
      <c r="B29" s="358" t="s">
        <v>16</v>
      </c>
      <c r="C29" s="375"/>
      <c r="D29" s="51">
        <v>200</v>
      </c>
      <c r="E29" s="55"/>
      <c r="F29" s="49">
        <f t="shared" si="2"/>
        <v>200</v>
      </c>
      <c r="G29" s="54"/>
      <c r="H29" s="358" t="s">
        <v>60</v>
      </c>
      <c r="I29" s="375"/>
      <c r="J29" s="53">
        <v>0</v>
      </c>
      <c r="K29" s="55"/>
      <c r="L29" s="49">
        <f t="shared" si="3"/>
        <v>0</v>
      </c>
      <c r="M29" s="21"/>
    </row>
    <row r="30" spans="1:13" ht="18" customHeight="1">
      <c r="A30" s="21"/>
      <c r="B30" s="358" t="s">
        <v>18</v>
      </c>
      <c r="C30" s="375"/>
      <c r="D30" s="51">
        <v>50</v>
      </c>
      <c r="E30" s="52">
        <v>45</v>
      </c>
      <c r="F30" s="49">
        <f t="shared" si="2"/>
        <v>5</v>
      </c>
      <c r="G30" s="54"/>
      <c r="H30" s="358" t="s">
        <v>61</v>
      </c>
      <c r="I30" s="375"/>
      <c r="J30" s="53">
        <v>200</v>
      </c>
      <c r="K30" s="52">
        <v>500</v>
      </c>
      <c r="L30" s="49">
        <f t="shared" si="3"/>
        <v>300</v>
      </c>
      <c r="M30" s="21"/>
    </row>
    <row r="31" spans="1:13" ht="18" customHeight="1">
      <c r="A31" s="21"/>
      <c r="B31" s="358" t="s">
        <v>19</v>
      </c>
      <c r="C31" s="375"/>
      <c r="D31" s="51">
        <v>100</v>
      </c>
      <c r="E31" s="55"/>
      <c r="F31" s="49">
        <f t="shared" si="2"/>
        <v>100</v>
      </c>
      <c r="G31" s="54"/>
      <c r="H31" s="390"/>
      <c r="I31" s="375"/>
      <c r="J31" s="56"/>
      <c r="K31" s="57" t="s">
        <v>71</v>
      </c>
      <c r="L31" s="58" t="str">
        <f t="shared" si="3"/>
        <v/>
      </c>
      <c r="M31" s="21"/>
    </row>
    <row r="32" spans="1:13" ht="18" customHeight="1">
      <c r="A32" s="21"/>
      <c r="B32" s="358" t="s">
        <v>20</v>
      </c>
      <c r="C32" s="375"/>
      <c r="D32" s="51">
        <v>100</v>
      </c>
      <c r="E32" s="55"/>
      <c r="F32" s="49">
        <f t="shared" si="2"/>
        <v>100</v>
      </c>
      <c r="G32" s="54"/>
      <c r="H32" s="390"/>
      <c r="I32" s="375"/>
      <c r="J32" s="59"/>
      <c r="K32" s="57" t="s">
        <v>71</v>
      </c>
      <c r="L32" s="58" t="str">
        <f t="shared" si="3"/>
        <v/>
      </c>
      <c r="M32" s="21"/>
    </row>
    <row r="33" spans="1:13" ht="18" customHeight="1">
      <c r="A33" s="21"/>
      <c r="B33" s="358" t="s">
        <v>21</v>
      </c>
      <c r="C33" s="375"/>
      <c r="D33" s="51">
        <v>30</v>
      </c>
      <c r="E33" s="55"/>
      <c r="F33" s="49">
        <f t="shared" si="2"/>
        <v>30</v>
      </c>
      <c r="G33" s="60"/>
      <c r="H33" s="391"/>
      <c r="I33" s="375"/>
      <c r="J33" s="61"/>
      <c r="K33" s="57" t="s">
        <v>71</v>
      </c>
      <c r="L33" s="58" t="str">
        <f t="shared" si="3"/>
        <v/>
      </c>
      <c r="M33" s="21"/>
    </row>
    <row r="34" spans="1:13" ht="18" customHeight="1">
      <c r="A34" s="21"/>
      <c r="B34" s="358" t="s">
        <v>22</v>
      </c>
      <c r="C34" s="375"/>
      <c r="D34" s="51">
        <v>20</v>
      </c>
      <c r="E34" s="55"/>
      <c r="F34" s="49">
        <f t="shared" si="2"/>
        <v>20</v>
      </c>
      <c r="G34" s="54"/>
      <c r="H34" s="392"/>
      <c r="I34" s="375"/>
      <c r="J34" s="61"/>
      <c r="K34" s="57" t="s">
        <v>71</v>
      </c>
      <c r="L34" s="58" t="str">
        <f t="shared" si="3"/>
        <v/>
      </c>
      <c r="M34" s="21"/>
    </row>
    <row r="35" spans="1:13" ht="18" customHeight="1">
      <c r="A35" s="21"/>
      <c r="B35" s="358" t="s">
        <v>23</v>
      </c>
      <c r="C35" s="375"/>
      <c r="D35" s="51">
        <v>30</v>
      </c>
      <c r="E35" s="52">
        <v>35</v>
      </c>
      <c r="F35" s="49">
        <f t="shared" si="2"/>
        <v>-5</v>
      </c>
      <c r="G35" s="54"/>
      <c r="H35" s="393" t="s">
        <v>62</v>
      </c>
      <c r="I35" s="369"/>
      <c r="J35" s="369"/>
      <c r="K35" s="369"/>
      <c r="L35" s="357"/>
      <c r="M35" s="372"/>
    </row>
    <row r="36" spans="1:13" ht="17.25" customHeight="1">
      <c r="A36" s="21"/>
      <c r="B36" s="358" t="s">
        <v>24</v>
      </c>
      <c r="C36" s="375"/>
      <c r="D36" s="51">
        <v>100</v>
      </c>
      <c r="E36" s="55"/>
      <c r="F36" s="49">
        <f t="shared" si="2"/>
        <v>100</v>
      </c>
      <c r="G36" s="54"/>
      <c r="H36" s="369"/>
      <c r="I36" s="369"/>
      <c r="J36" s="369"/>
      <c r="K36" s="369"/>
      <c r="L36" s="357"/>
      <c r="M36" s="369"/>
    </row>
    <row r="37" spans="1:13" ht="18" customHeight="1">
      <c r="A37" s="21"/>
      <c r="B37" s="358" t="s">
        <v>25</v>
      </c>
      <c r="C37" s="375"/>
      <c r="D37" s="51">
        <v>200</v>
      </c>
      <c r="E37" s="55"/>
      <c r="F37" s="49">
        <f t="shared" si="2"/>
        <v>200</v>
      </c>
      <c r="G37" s="54"/>
      <c r="H37" s="394" t="s">
        <v>63</v>
      </c>
      <c r="I37" s="369"/>
      <c r="J37" s="369"/>
      <c r="K37" s="369"/>
      <c r="L37" s="357"/>
      <c r="M37" s="369"/>
    </row>
    <row r="38" spans="1:13" ht="18" customHeight="1">
      <c r="A38" s="21"/>
      <c r="B38" s="358" t="s">
        <v>26</v>
      </c>
      <c r="C38" s="375"/>
      <c r="D38" s="51">
        <v>50</v>
      </c>
      <c r="E38" s="55"/>
      <c r="F38" s="49">
        <f t="shared" si="2"/>
        <v>50</v>
      </c>
      <c r="G38" s="54"/>
      <c r="H38" s="369"/>
      <c r="I38" s="369"/>
      <c r="J38" s="369"/>
      <c r="K38" s="369"/>
      <c r="L38" s="357"/>
      <c r="M38" s="369"/>
    </row>
    <row r="39" spans="1:13" ht="18" customHeight="1">
      <c r="A39" s="21"/>
      <c r="B39" s="358" t="s">
        <v>27</v>
      </c>
      <c r="C39" s="375"/>
      <c r="D39" s="65">
        <v>30</v>
      </c>
      <c r="E39" s="55"/>
      <c r="F39" s="49">
        <f t="shared" si="2"/>
        <v>30</v>
      </c>
      <c r="G39" s="54"/>
      <c r="H39" s="369"/>
      <c r="I39" s="369"/>
      <c r="J39" s="369"/>
      <c r="K39" s="369"/>
      <c r="L39" s="357"/>
      <c r="M39" s="369"/>
    </row>
    <row r="40" spans="1:13" ht="18" customHeight="1">
      <c r="A40" s="21"/>
      <c r="B40" s="358" t="s">
        <v>30</v>
      </c>
      <c r="C40" s="375"/>
      <c r="D40" s="65">
        <v>100</v>
      </c>
      <c r="E40" s="55"/>
      <c r="F40" s="49">
        <f t="shared" si="2"/>
        <v>100</v>
      </c>
      <c r="G40" s="54"/>
      <c r="H40" s="369"/>
      <c r="I40" s="369"/>
      <c r="J40" s="369"/>
      <c r="K40" s="369"/>
      <c r="L40" s="357"/>
      <c r="M40" s="369"/>
    </row>
    <row r="41" spans="1:13" ht="18" customHeight="1">
      <c r="A41" s="21"/>
      <c r="B41" s="358" t="s">
        <v>31</v>
      </c>
      <c r="C41" s="375"/>
      <c r="D41" s="65">
        <v>200</v>
      </c>
      <c r="E41" s="55"/>
      <c r="F41" s="49">
        <f t="shared" si="2"/>
        <v>200</v>
      </c>
      <c r="G41" s="54"/>
      <c r="H41" s="369"/>
      <c r="I41" s="369"/>
      <c r="J41" s="369"/>
      <c r="K41" s="369"/>
      <c r="L41" s="357"/>
      <c r="M41" s="369"/>
    </row>
    <row r="42" spans="1:13" ht="18" customHeight="1">
      <c r="A42" s="21"/>
      <c r="B42" s="358" t="s">
        <v>32</v>
      </c>
      <c r="C42" s="375"/>
      <c r="D42" s="65">
        <v>100</v>
      </c>
      <c r="E42" s="55"/>
      <c r="F42" s="49">
        <f t="shared" si="2"/>
        <v>100</v>
      </c>
      <c r="G42" s="54"/>
      <c r="H42" s="369"/>
      <c r="I42" s="369"/>
      <c r="J42" s="369"/>
      <c r="K42" s="369"/>
      <c r="L42" s="357"/>
      <c r="M42" s="369"/>
    </row>
    <row r="43" spans="1:13" ht="18" customHeight="1">
      <c r="A43" s="21"/>
      <c r="B43" s="390"/>
      <c r="C43" s="375"/>
      <c r="D43" s="56"/>
      <c r="E43" s="57" t="str">
        <f>IF(ISBLANK($B43), "", SUMIF([1]Transactions!$E:$E,$B43,[1]Transactions!$C:$C))</f>
        <v/>
      </c>
      <c r="F43" s="58" t="str">
        <f t="shared" si="2"/>
        <v/>
      </c>
      <c r="G43" s="54"/>
      <c r="H43" s="389" t="s">
        <v>64</v>
      </c>
      <c r="I43" s="369"/>
      <c r="J43" s="369"/>
      <c r="K43" s="369"/>
      <c r="L43" s="369"/>
      <c r="M43" s="21"/>
    </row>
    <row r="44" spans="1:13" ht="18" customHeight="1">
      <c r="A44" s="21"/>
      <c r="B44" s="66"/>
      <c r="C44" s="66"/>
      <c r="D44" s="67"/>
      <c r="E44" s="57"/>
      <c r="F44" s="58"/>
      <c r="G44" s="54"/>
      <c r="H44" s="369"/>
      <c r="I44" s="369"/>
      <c r="J44" s="369"/>
      <c r="K44" s="369"/>
      <c r="L44" s="369"/>
      <c r="M44" s="21"/>
    </row>
    <row r="45" spans="1:13" ht="18" customHeight="1">
      <c r="A45" s="21"/>
      <c r="B45" s="66"/>
      <c r="C45" s="66"/>
      <c r="D45" s="67"/>
      <c r="E45" s="57"/>
      <c r="F45" s="58"/>
      <c r="G45" s="54"/>
      <c r="H45" s="100"/>
      <c r="I45" s="100"/>
      <c r="J45" s="100"/>
      <c r="K45" s="100"/>
      <c r="L45" s="100"/>
      <c r="M45" s="21"/>
    </row>
  </sheetData>
  <mergeCells count="57">
    <mergeCell ref="B43:C43"/>
    <mergeCell ref="B33:C33"/>
    <mergeCell ref="B34:C34"/>
    <mergeCell ref="B35:C35"/>
    <mergeCell ref="B36:C36"/>
    <mergeCell ref="B37:C37"/>
    <mergeCell ref="B38:C38"/>
    <mergeCell ref="B39:C39"/>
    <mergeCell ref="J7:K7"/>
    <mergeCell ref="I12:K12"/>
    <mergeCell ref="I13:K13"/>
    <mergeCell ref="I14:K14"/>
    <mergeCell ref="I15:K15"/>
    <mergeCell ref="I16:K16"/>
    <mergeCell ref="J20:L20"/>
    <mergeCell ref="J21:L21"/>
    <mergeCell ref="J22:L22"/>
    <mergeCell ref="B1:G1"/>
    <mergeCell ref="H1:M5"/>
    <mergeCell ref="B2:G3"/>
    <mergeCell ref="B4:G5"/>
    <mergeCell ref="B7:E8"/>
    <mergeCell ref="C11:D14"/>
    <mergeCell ref="E11:F14"/>
    <mergeCell ref="C15:D15"/>
    <mergeCell ref="E15:F15"/>
    <mergeCell ref="C16:D16"/>
    <mergeCell ref="E16:F16"/>
    <mergeCell ref="B19:F19"/>
    <mergeCell ref="D20:F20"/>
    <mergeCell ref="D21:F21"/>
    <mergeCell ref="D22:F22"/>
    <mergeCell ref="B23:E23"/>
    <mergeCell ref="H23:J23"/>
    <mergeCell ref="H26:I26"/>
    <mergeCell ref="H27:I27"/>
    <mergeCell ref="H28:I28"/>
    <mergeCell ref="H29:I29"/>
    <mergeCell ref="B26:C26"/>
    <mergeCell ref="B27:C27"/>
    <mergeCell ref="B28:C28"/>
    <mergeCell ref="B29:C29"/>
    <mergeCell ref="B30:C30"/>
    <mergeCell ref="B31:C31"/>
    <mergeCell ref="B32:C32"/>
    <mergeCell ref="B42:C42"/>
    <mergeCell ref="H37:L42"/>
    <mergeCell ref="B40:C40"/>
    <mergeCell ref="B41:C41"/>
    <mergeCell ref="M35:M42"/>
    <mergeCell ref="H43:L44"/>
    <mergeCell ref="H30:I30"/>
    <mergeCell ref="H31:I31"/>
    <mergeCell ref="H32:I32"/>
    <mergeCell ref="H33:I33"/>
    <mergeCell ref="H34:I34"/>
    <mergeCell ref="H35:L36"/>
  </mergeCells>
  <conditionalFormatting sqref="B26:C45 H26:H33">
    <cfRule type="notContainsBlanks" dxfId="9" priority="1">
      <formula>LEN(TRIM(B26))&gt;0</formula>
    </cfRule>
  </conditionalFormatting>
  <conditionalFormatting sqref="D26:D45">
    <cfRule type="expression" dxfId="8" priority="2">
      <formula>NOT(ISBLANK(B26))</formula>
    </cfRule>
  </conditionalFormatting>
  <conditionalFormatting sqref="J26:J34">
    <cfRule type="expression" dxfId="7" priority="3">
      <formula>NOT(ISBLANK(H26))</formula>
    </cfRule>
  </conditionalFormatting>
  <conditionalFormatting sqref="F25:F45 L25:L34">
    <cfRule type="cellIs" dxfId="6" priority="4" operator="lessThan">
      <formula>0</formula>
    </cfRule>
  </conditionalFormatting>
  <conditionalFormatting sqref="F26:F45 L26:L34">
    <cfRule type="cellIs" dxfId="5" priority="5" operator="equal">
      <formula>0</formula>
    </cfRule>
  </conditionalFormatting>
  <hyperlinks>
    <hyperlink ref="H43" r:id="rId1" xr:uid="{00000000-0004-0000-0E00-000000000000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outlinePr summaryBelow="0" summaryRight="0"/>
  </sheetPr>
  <dimension ref="A1:M43"/>
  <sheetViews>
    <sheetView showGridLines="0" workbookViewId="0"/>
  </sheetViews>
  <sheetFormatPr defaultColWidth="14.44140625" defaultRowHeight="15.75" customHeight="1"/>
  <cols>
    <col min="1" max="1" width="7" customWidth="1"/>
    <col min="2" max="12" width="10.109375" customWidth="1"/>
    <col min="13" max="13" width="7" customWidth="1"/>
  </cols>
  <sheetData>
    <row r="1" spans="1:13" ht="21" customHeight="1">
      <c r="A1" s="101"/>
      <c r="B1" s="430" t="s">
        <v>0</v>
      </c>
      <c r="C1" s="369"/>
      <c r="D1" s="369"/>
      <c r="E1" s="369"/>
      <c r="F1" s="369"/>
      <c r="G1" s="369"/>
      <c r="H1" s="369"/>
      <c r="I1" s="431"/>
      <c r="J1" s="369"/>
      <c r="K1" s="369"/>
      <c r="L1" s="369"/>
      <c r="M1" s="101"/>
    </row>
    <row r="2" spans="1:13" ht="16.5" customHeight="1">
      <c r="A2" s="102"/>
      <c r="B2" s="432" t="s">
        <v>65</v>
      </c>
      <c r="C2" s="369"/>
      <c r="D2" s="369"/>
      <c r="E2" s="369"/>
      <c r="F2" s="369"/>
      <c r="G2" s="369"/>
      <c r="H2" s="103"/>
      <c r="I2" s="433"/>
      <c r="J2" s="369"/>
      <c r="K2" s="369"/>
      <c r="L2" s="369"/>
      <c r="M2" s="104"/>
    </row>
    <row r="3" spans="1:13" ht="10.5" customHeight="1">
      <c r="A3" s="102"/>
      <c r="B3" s="369"/>
      <c r="C3" s="369"/>
      <c r="D3" s="369"/>
      <c r="E3" s="369"/>
      <c r="F3" s="369"/>
      <c r="G3" s="369"/>
      <c r="H3" s="103"/>
      <c r="I3" s="434" t="s">
        <v>66</v>
      </c>
      <c r="J3" s="369"/>
      <c r="K3" s="369"/>
      <c r="L3" s="369"/>
      <c r="M3" s="369"/>
    </row>
    <row r="4" spans="1:13" ht="14.4">
      <c r="A4" s="102"/>
      <c r="B4" s="432" t="s">
        <v>67</v>
      </c>
      <c r="C4" s="369"/>
      <c r="D4" s="369"/>
      <c r="E4" s="369"/>
      <c r="F4" s="369"/>
      <c r="G4" s="369"/>
      <c r="H4" s="103"/>
      <c r="I4" s="369"/>
      <c r="J4" s="369"/>
      <c r="K4" s="369"/>
      <c r="L4" s="369"/>
      <c r="M4" s="369"/>
    </row>
    <row r="5" spans="1:13" ht="23.25" customHeight="1">
      <c r="A5" s="105"/>
      <c r="B5" s="369"/>
      <c r="C5" s="369"/>
      <c r="D5" s="369"/>
      <c r="E5" s="369"/>
      <c r="F5" s="369"/>
      <c r="G5" s="369"/>
      <c r="H5" s="106"/>
      <c r="I5" s="107"/>
      <c r="J5" s="107"/>
      <c r="K5" s="107"/>
      <c r="L5" s="107"/>
      <c r="M5" s="107"/>
    </row>
    <row r="6" spans="1:13" ht="30" customHeight="1">
      <c r="A6" s="108"/>
      <c r="B6" s="109"/>
      <c r="C6" s="109"/>
      <c r="D6" s="109"/>
      <c r="E6" s="110"/>
      <c r="F6" s="111"/>
      <c r="G6" s="112"/>
      <c r="H6" s="111"/>
      <c r="I6" s="111"/>
      <c r="J6" s="111"/>
      <c r="K6" s="111"/>
      <c r="L6" s="111"/>
      <c r="M6" s="111"/>
    </row>
    <row r="7" spans="1:13" ht="18" customHeight="1">
      <c r="A7" s="113"/>
      <c r="B7" s="424" t="s">
        <v>53</v>
      </c>
      <c r="C7" s="369"/>
      <c r="D7" s="369"/>
      <c r="E7" s="369"/>
      <c r="F7" s="111"/>
      <c r="G7" s="114"/>
      <c r="H7" s="111"/>
      <c r="I7" s="115"/>
      <c r="J7" s="423"/>
      <c r="K7" s="369"/>
      <c r="L7" s="116"/>
      <c r="M7" s="111"/>
    </row>
    <row r="8" spans="1:13" ht="18" customHeight="1">
      <c r="A8" s="113"/>
      <c r="B8" s="369"/>
      <c r="C8" s="369"/>
      <c r="D8" s="369"/>
      <c r="E8" s="369"/>
      <c r="F8" s="111"/>
      <c r="G8" s="114"/>
      <c r="H8" s="111"/>
      <c r="I8" s="117"/>
      <c r="J8" s="111"/>
      <c r="K8" s="111"/>
      <c r="L8" s="114"/>
      <c r="M8" s="111"/>
    </row>
    <row r="9" spans="1:13" ht="18" customHeight="1">
      <c r="A9" s="111"/>
      <c r="B9" s="118"/>
      <c r="C9" s="118"/>
      <c r="D9" s="118"/>
      <c r="E9" s="118"/>
      <c r="F9" s="111"/>
      <c r="G9" s="114"/>
      <c r="H9" s="111"/>
      <c r="I9" s="117"/>
      <c r="J9" s="111"/>
      <c r="K9" s="111"/>
      <c r="L9" s="114"/>
      <c r="M9" s="111"/>
    </row>
    <row r="10" spans="1:13" ht="12" customHeight="1">
      <c r="A10" s="108"/>
      <c r="B10" s="119"/>
      <c r="C10" s="119"/>
      <c r="D10" s="120"/>
      <c r="E10" s="108"/>
      <c r="F10" s="108"/>
      <c r="G10" s="115"/>
      <c r="H10" s="121"/>
      <c r="I10" s="122"/>
      <c r="J10" s="122"/>
      <c r="K10" s="122"/>
      <c r="L10" s="123"/>
      <c r="M10" s="108"/>
    </row>
    <row r="11" spans="1:13" ht="18" customHeight="1">
      <c r="A11" s="115"/>
      <c r="B11" s="108"/>
      <c r="C11" s="115"/>
      <c r="D11" s="425" t="str">
        <f ca="1">IFERROR(__xludf.DUMMYFUNCTION("SPARKLINE(D16,{""charttype"",""column"";""ymin"", 0; ""ymax"",MAX(D16:E16);""firstcolor"",""#334960""})"),"")</f>
        <v/>
      </c>
      <c r="E11" s="426" t="str">
        <f ca="1">IFERROR(__xludf.DUMMYFUNCTION("SPARKLINE(E16,{""charttype"",""column"";""ymin"", 0; ""ymax"",max(D16:E16);""firstcolor"",""#f46524""})"),"")</f>
        <v/>
      </c>
      <c r="F11" s="108"/>
      <c r="G11" s="108"/>
      <c r="H11" s="124"/>
      <c r="I11" s="125"/>
      <c r="J11" s="125"/>
      <c r="K11" s="125"/>
      <c r="L11" s="126"/>
      <c r="M11" s="115"/>
    </row>
    <row r="12" spans="1:13" ht="18" customHeight="1">
      <c r="A12" s="115"/>
      <c r="B12" s="108"/>
      <c r="C12" s="127"/>
      <c r="D12" s="402"/>
      <c r="E12" s="369"/>
      <c r="F12" s="108"/>
      <c r="G12" s="108"/>
      <c r="H12" s="124"/>
      <c r="I12" s="427">
        <f>IFERROR(D16/E16-1, "")</f>
        <v>-0.72394366197183091</v>
      </c>
      <c r="J12" s="369"/>
      <c r="K12" s="369"/>
      <c r="L12" s="126"/>
      <c r="M12" s="128"/>
    </row>
    <row r="13" spans="1:13" ht="24" customHeight="1">
      <c r="A13" s="108"/>
      <c r="B13" s="108"/>
      <c r="C13" s="127"/>
      <c r="D13" s="402"/>
      <c r="E13" s="369"/>
      <c r="F13" s="108"/>
      <c r="G13" s="108"/>
      <c r="H13" s="124"/>
      <c r="I13" s="428" t="str">
        <f>IF(I12 &lt; 0, "Decrease in total savings", "Increase in total savings")</f>
        <v>Decrease in total savings</v>
      </c>
      <c r="J13" s="367"/>
      <c r="K13" s="367"/>
      <c r="L13" s="126"/>
      <c r="M13" s="129"/>
    </row>
    <row r="14" spans="1:13" ht="39.75" customHeight="1">
      <c r="A14" s="108"/>
      <c r="B14" s="108"/>
      <c r="C14" s="127"/>
      <c r="D14" s="402"/>
      <c r="E14" s="369"/>
      <c r="F14" s="108"/>
      <c r="G14" s="127"/>
      <c r="H14" s="124"/>
      <c r="I14" s="429">
        <f>IFERROR(D16-E16, 0)</f>
        <v>-2570</v>
      </c>
      <c r="J14" s="369"/>
      <c r="K14" s="369"/>
      <c r="L14" s="130"/>
      <c r="M14" s="129"/>
    </row>
    <row r="15" spans="1:13" ht="18" customHeight="1">
      <c r="A15" s="108"/>
      <c r="B15" s="119"/>
      <c r="C15" s="131"/>
      <c r="D15" s="132" t="s">
        <v>68</v>
      </c>
      <c r="E15" s="133" t="s">
        <v>69</v>
      </c>
      <c r="F15" s="131"/>
      <c r="G15" s="134"/>
      <c r="H15" s="124"/>
      <c r="I15" s="419" t="str">
        <f>IF(J14&lt;0, "Spent this month", "Saved this month")</f>
        <v>Saved this month</v>
      </c>
      <c r="J15" s="369"/>
      <c r="K15" s="369"/>
      <c r="L15" s="126"/>
      <c r="M15" s="135"/>
    </row>
    <row r="16" spans="1:13" ht="18" customHeight="1">
      <c r="A16" s="115"/>
      <c r="B16" s="108"/>
      <c r="C16" s="115"/>
      <c r="D16" s="136">
        <f>E25</f>
        <v>980</v>
      </c>
      <c r="E16" s="137">
        <f>K25</f>
        <v>3550</v>
      </c>
      <c r="F16" s="115"/>
      <c r="G16" s="127"/>
      <c r="H16" s="124"/>
      <c r="I16" s="420"/>
      <c r="J16" s="369"/>
      <c r="K16" s="369"/>
      <c r="L16" s="126"/>
      <c r="M16" s="115"/>
    </row>
    <row r="17" spans="1:13" ht="12" customHeight="1">
      <c r="A17" s="115"/>
      <c r="B17" s="138"/>
      <c r="C17" s="138"/>
      <c r="D17" s="138"/>
      <c r="E17" s="138"/>
      <c r="F17" s="138"/>
      <c r="G17" s="115"/>
      <c r="H17" s="139"/>
      <c r="I17" s="140"/>
      <c r="J17" s="141"/>
      <c r="K17" s="140"/>
      <c r="L17" s="142"/>
      <c r="M17" s="115"/>
    </row>
    <row r="18" spans="1:13" ht="24" customHeight="1">
      <c r="A18" s="115"/>
      <c r="B18" s="138"/>
      <c r="C18" s="138"/>
      <c r="D18" s="138"/>
      <c r="E18" s="138"/>
      <c r="F18" s="138"/>
      <c r="G18" s="115"/>
      <c r="H18" s="115"/>
      <c r="I18" s="115"/>
      <c r="J18" s="143"/>
      <c r="K18" s="115"/>
      <c r="L18" s="115"/>
      <c r="M18" s="115"/>
    </row>
    <row r="19" spans="1:13" ht="24" customHeight="1">
      <c r="A19" s="144"/>
      <c r="B19" s="421" t="s">
        <v>2</v>
      </c>
      <c r="C19" s="369"/>
      <c r="D19" s="369"/>
      <c r="E19" s="369"/>
      <c r="F19" s="369"/>
      <c r="G19" s="144"/>
      <c r="H19" s="145" t="s">
        <v>3</v>
      </c>
      <c r="I19" s="145"/>
      <c r="J19" s="146"/>
      <c r="K19" s="144"/>
      <c r="L19" s="144"/>
      <c r="M19" s="144"/>
    </row>
    <row r="20" spans="1:13" ht="19.5" customHeight="1">
      <c r="A20" s="147"/>
      <c r="B20" s="148" t="s">
        <v>54</v>
      </c>
      <c r="C20" s="149">
        <f>D25</f>
        <v>2510</v>
      </c>
      <c r="D20" s="422" t="str">
        <f ca="1">IFERROR(__xludf.DUMMYFUNCTION("SPARKLINE(C20,{""charttype"",""bar"";""max"",max(C20:C21);""color1"",""#AEB7C0""})"),"")</f>
        <v/>
      </c>
      <c r="E20" s="369"/>
      <c r="F20" s="369"/>
      <c r="G20" s="147"/>
      <c r="H20" s="148" t="s">
        <v>54</v>
      </c>
      <c r="I20" s="149">
        <f>J25</f>
        <v>2750</v>
      </c>
      <c r="J20" s="422" t="str">
        <f ca="1">IFERROR(__xludf.DUMMYFUNCTION("SPARKLINE(I20,{""charttype"",""bar"";""max"",max(I20:I21);""color1"",""#AEB7C0""})"),"")</f>
        <v/>
      </c>
      <c r="K20" s="369"/>
      <c r="L20" s="369"/>
      <c r="M20" s="147"/>
    </row>
    <row r="21" spans="1:13" ht="19.5" customHeight="1">
      <c r="A21" s="150"/>
      <c r="B21" s="151" t="s">
        <v>55</v>
      </c>
      <c r="C21" s="152">
        <f>E25</f>
        <v>980</v>
      </c>
      <c r="D21" s="413" t="str">
        <f ca="1">IFERROR(__xludf.DUMMYFUNCTION("SPARKLINE(C21,{""charttype"",""bar"";""max"",max(C20:C21);""color1"",""#334960""})"),"")</f>
        <v/>
      </c>
      <c r="E21" s="369"/>
      <c r="F21" s="369"/>
      <c r="G21" s="138"/>
      <c r="H21" s="151" t="s">
        <v>55</v>
      </c>
      <c r="I21" s="152">
        <f>K25</f>
        <v>3550</v>
      </c>
      <c r="J21" s="413" t="str">
        <f ca="1">IFERROR(__xludf.DUMMYFUNCTION("SPARKLINE(I21,{""charttype"",""bar"";""max"",max(I20:I21);""color1"",""#334960""})"),"")</f>
        <v/>
      </c>
      <c r="K21" s="369"/>
      <c r="L21" s="369"/>
      <c r="M21" s="150"/>
    </row>
    <row r="22" spans="1:13" ht="30" customHeight="1">
      <c r="A22" s="108"/>
      <c r="B22" s="153"/>
      <c r="C22" s="154"/>
      <c r="D22" s="414"/>
      <c r="E22" s="369"/>
      <c r="F22" s="369"/>
      <c r="G22" s="108"/>
      <c r="H22" s="153"/>
      <c r="I22" s="154"/>
      <c r="J22" s="414"/>
      <c r="K22" s="369"/>
      <c r="L22" s="369"/>
      <c r="M22" s="150"/>
    </row>
    <row r="23" spans="1:13" ht="29.25" customHeight="1">
      <c r="A23" s="155"/>
      <c r="B23" s="415" t="s">
        <v>56</v>
      </c>
      <c r="C23" s="369"/>
      <c r="D23" s="369"/>
      <c r="E23" s="369"/>
      <c r="F23" s="156"/>
      <c r="G23" s="157"/>
      <c r="H23" s="416" t="s">
        <v>57</v>
      </c>
      <c r="I23" s="369"/>
      <c r="J23" s="369"/>
      <c r="K23" s="369"/>
      <c r="L23" s="156"/>
      <c r="M23" s="155"/>
    </row>
    <row r="24" spans="1:13" ht="19.5" customHeight="1">
      <c r="A24" s="158"/>
      <c r="B24" s="159"/>
      <c r="C24" s="160"/>
      <c r="D24" s="159" t="s">
        <v>54</v>
      </c>
      <c r="E24" s="161" t="s">
        <v>55</v>
      </c>
      <c r="F24" s="161" t="s">
        <v>58</v>
      </c>
      <c r="G24" s="162"/>
      <c r="H24" s="163"/>
      <c r="I24" s="164"/>
      <c r="J24" s="159" t="s">
        <v>54</v>
      </c>
      <c r="K24" s="161" t="s">
        <v>55</v>
      </c>
      <c r="L24" s="161" t="s">
        <v>58</v>
      </c>
      <c r="M24" s="158"/>
    </row>
    <row r="25" spans="1:13" ht="17.25" customHeight="1">
      <c r="A25" s="165"/>
      <c r="B25" s="166" t="s">
        <v>11</v>
      </c>
      <c r="C25" s="167"/>
      <c r="D25" s="168">
        <f t="shared" ref="D25:F25" si="0">SUM(D26:D43)</f>
        <v>2510</v>
      </c>
      <c r="E25" s="168">
        <f t="shared" si="0"/>
        <v>980</v>
      </c>
      <c r="F25" s="169">
        <f t="shared" si="0"/>
        <v>1530</v>
      </c>
      <c r="G25" s="170"/>
      <c r="H25" s="171" t="s">
        <v>11</v>
      </c>
      <c r="I25" s="172"/>
      <c r="J25" s="168">
        <f t="shared" ref="J25:L25" si="1">SUM(J26:J43)</f>
        <v>2750</v>
      </c>
      <c r="K25" s="168">
        <f t="shared" si="1"/>
        <v>3550</v>
      </c>
      <c r="L25" s="169">
        <f t="shared" si="1"/>
        <v>800</v>
      </c>
      <c r="M25" s="165"/>
    </row>
    <row r="26" spans="1:13" ht="18" hidden="1" customHeight="1">
      <c r="A26" s="173"/>
      <c r="B26" s="417"/>
      <c r="C26" s="398"/>
      <c r="D26" s="174"/>
      <c r="E26" s="175" t="str">
        <f>IF(ISBLANK($B26), "", SUMIF([1]Transactions!$E:$E,$B26,[1]Transactions!$C:$C))</f>
        <v/>
      </c>
      <c r="F26" s="176" t="str">
        <f t="shared" ref="F26:F43" si="2">IF(ISBLANK($B26), "", D26-E26)</f>
        <v/>
      </c>
      <c r="G26" s="177"/>
      <c r="H26" s="418"/>
      <c r="I26" s="396"/>
      <c r="J26" s="178"/>
      <c r="K26" s="175" t="str">
        <f>IF(ISBLANK($H26), "", SUMIF([1]Transactions!$J:$J,$H26,[1]Transactions!$H:$H))</f>
        <v/>
      </c>
      <c r="L26" s="176" t="str">
        <f t="shared" ref="L26:L34" si="3">IF(ISBLANK($H26), "", K26-J26)</f>
        <v/>
      </c>
      <c r="M26" s="173"/>
    </row>
    <row r="27" spans="1:13" ht="18" customHeight="1">
      <c r="A27" s="173"/>
      <c r="B27" s="412" t="s">
        <v>12</v>
      </c>
      <c r="C27" s="375"/>
      <c r="D27" s="179">
        <v>1000</v>
      </c>
      <c r="E27" s="180">
        <v>900</v>
      </c>
      <c r="F27" s="181">
        <f t="shared" si="2"/>
        <v>100</v>
      </c>
      <c r="G27" s="177"/>
      <c r="H27" s="412" t="s">
        <v>13</v>
      </c>
      <c r="I27" s="375"/>
      <c r="J27" s="179">
        <v>2500</v>
      </c>
      <c r="K27" s="180">
        <v>2450</v>
      </c>
      <c r="L27" s="181">
        <f t="shared" si="3"/>
        <v>-50</v>
      </c>
      <c r="M27" s="173"/>
    </row>
    <row r="28" spans="1:13" ht="18" customHeight="1">
      <c r="A28" s="173"/>
      <c r="B28" s="412" t="s">
        <v>14</v>
      </c>
      <c r="C28" s="375"/>
      <c r="D28" s="179">
        <v>200</v>
      </c>
      <c r="E28" s="175"/>
      <c r="F28" s="181">
        <f t="shared" si="2"/>
        <v>200</v>
      </c>
      <c r="G28" s="177"/>
      <c r="H28" s="412" t="s">
        <v>59</v>
      </c>
      <c r="I28" s="375"/>
      <c r="J28" s="179">
        <v>50</v>
      </c>
      <c r="K28" s="180">
        <v>600</v>
      </c>
      <c r="L28" s="181">
        <f t="shared" si="3"/>
        <v>550</v>
      </c>
      <c r="M28" s="173"/>
    </row>
    <row r="29" spans="1:13" ht="18" customHeight="1">
      <c r="A29" s="150"/>
      <c r="B29" s="412" t="s">
        <v>16</v>
      </c>
      <c r="C29" s="375"/>
      <c r="D29" s="179">
        <v>200</v>
      </c>
      <c r="E29" s="175"/>
      <c r="F29" s="181">
        <f t="shared" si="2"/>
        <v>200</v>
      </c>
      <c r="G29" s="182"/>
      <c r="H29" s="412" t="s">
        <v>60</v>
      </c>
      <c r="I29" s="375"/>
      <c r="J29" s="179">
        <v>0</v>
      </c>
      <c r="K29" s="175"/>
      <c r="L29" s="181">
        <f t="shared" si="3"/>
        <v>0</v>
      </c>
      <c r="M29" s="150"/>
    </row>
    <row r="30" spans="1:13" ht="18" customHeight="1">
      <c r="A30" s="150"/>
      <c r="B30" s="412" t="s">
        <v>18</v>
      </c>
      <c r="C30" s="375"/>
      <c r="D30" s="179">
        <v>50</v>
      </c>
      <c r="E30" s="180">
        <v>45</v>
      </c>
      <c r="F30" s="181">
        <f t="shared" si="2"/>
        <v>5</v>
      </c>
      <c r="G30" s="182"/>
      <c r="H30" s="412" t="s">
        <v>61</v>
      </c>
      <c r="I30" s="375"/>
      <c r="J30" s="179">
        <v>200</v>
      </c>
      <c r="K30" s="180">
        <v>500</v>
      </c>
      <c r="L30" s="181">
        <f t="shared" si="3"/>
        <v>300</v>
      </c>
      <c r="M30" s="150"/>
    </row>
    <row r="31" spans="1:13" ht="18" customHeight="1">
      <c r="A31" s="150"/>
      <c r="B31" s="412" t="s">
        <v>19</v>
      </c>
      <c r="C31" s="375"/>
      <c r="D31" s="179">
        <v>100</v>
      </c>
      <c r="E31" s="175"/>
      <c r="F31" s="181">
        <f t="shared" si="2"/>
        <v>100</v>
      </c>
      <c r="G31" s="182"/>
      <c r="H31" s="412"/>
      <c r="I31" s="375"/>
      <c r="J31" s="179"/>
      <c r="K31" s="175" t="s">
        <v>71</v>
      </c>
      <c r="L31" s="181" t="str">
        <f t="shared" si="3"/>
        <v/>
      </c>
      <c r="M31" s="150"/>
    </row>
    <row r="32" spans="1:13" ht="18" customHeight="1">
      <c r="A32" s="150"/>
      <c r="B32" s="412" t="s">
        <v>20</v>
      </c>
      <c r="C32" s="375"/>
      <c r="D32" s="179">
        <v>100</v>
      </c>
      <c r="E32" s="175"/>
      <c r="F32" s="181">
        <f t="shared" si="2"/>
        <v>100</v>
      </c>
      <c r="G32" s="182"/>
      <c r="H32" s="412"/>
      <c r="I32" s="375"/>
      <c r="J32" s="183"/>
      <c r="K32" s="175" t="s">
        <v>71</v>
      </c>
      <c r="L32" s="181" t="str">
        <f t="shared" si="3"/>
        <v/>
      </c>
      <c r="M32" s="150"/>
    </row>
    <row r="33" spans="1:13" ht="18" customHeight="1">
      <c r="A33" s="150"/>
      <c r="B33" s="412" t="s">
        <v>21</v>
      </c>
      <c r="C33" s="375"/>
      <c r="D33" s="179">
        <v>30</v>
      </c>
      <c r="E33" s="175"/>
      <c r="F33" s="181">
        <f t="shared" si="2"/>
        <v>30</v>
      </c>
      <c r="G33" s="184"/>
      <c r="H33" s="410"/>
      <c r="I33" s="375"/>
      <c r="J33" s="185"/>
      <c r="K33" s="175" t="s">
        <v>71</v>
      </c>
      <c r="L33" s="181" t="str">
        <f t="shared" si="3"/>
        <v/>
      </c>
      <c r="M33" s="150"/>
    </row>
    <row r="34" spans="1:13" ht="18" customHeight="1">
      <c r="A34" s="150"/>
      <c r="B34" s="412" t="s">
        <v>22</v>
      </c>
      <c r="C34" s="375"/>
      <c r="D34" s="179">
        <v>20</v>
      </c>
      <c r="E34" s="175"/>
      <c r="F34" s="181">
        <f t="shared" si="2"/>
        <v>20</v>
      </c>
      <c r="G34" s="182"/>
      <c r="H34" s="410"/>
      <c r="I34" s="375"/>
      <c r="J34" s="185"/>
      <c r="K34" s="175" t="s">
        <v>71</v>
      </c>
      <c r="L34" s="181" t="str">
        <f t="shared" si="3"/>
        <v/>
      </c>
      <c r="M34" s="150"/>
    </row>
    <row r="35" spans="1:13" ht="18" customHeight="1">
      <c r="A35" s="150"/>
      <c r="B35" s="412" t="s">
        <v>23</v>
      </c>
      <c r="C35" s="375"/>
      <c r="D35" s="179">
        <v>30</v>
      </c>
      <c r="E35" s="180">
        <v>35</v>
      </c>
      <c r="F35" s="181">
        <f t="shared" si="2"/>
        <v>-5</v>
      </c>
      <c r="G35" s="182"/>
      <c r="H35" s="411" t="s">
        <v>70</v>
      </c>
      <c r="I35" s="369"/>
      <c r="J35" s="369"/>
      <c r="K35" s="369"/>
      <c r="L35" s="369"/>
      <c r="M35" s="150"/>
    </row>
    <row r="36" spans="1:13" ht="18" customHeight="1">
      <c r="A36" s="150"/>
      <c r="B36" s="412" t="s">
        <v>24</v>
      </c>
      <c r="C36" s="375"/>
      <c r="D36" s="179">
        <v>100</v>
      </c>
      <c r="E36" s="175"/>
      <c r="F36" s="181">
        <f t="shared" si="2"/>
        <v>100</v>
      </c>
      <c r="G36" s="182"/>
      <c r="H36" s="369"/>
      <c r="I36" s="369"/>
      <c r="J36" s="369"/>
      <c r="K36" s="369"/>
      <c r="L36" s="369"/>
      <c r="M36" s="150"/>
    </row>
    <row r="37" spans="1:13" ht="18" customHeight="1">
      <c r="A37" s="150"/>
      <c r="B37" s="412" t="s">
        <v>25</v>
      </c>
      <c r="C37" s="375"/>
      <c r="D37" s="179">
        <v>200</v>
      </c>
      <c r="E37" s="175"/>
      <c r="F37" s="181">
        <f t="shared" si="2"/>
        <v>200</v>
      </c>
      <c r="G37" s="182"/>
      <c r="H37" s="369"/>
      <c r="I37" s="369"/>
      <c r="J37" s="369"/>
      <c r="K37" s="369"/>
      <c r="L37" s="369"/>
      <c r="M37" s="150"/>
    </row>
    <row r="38" spans="1:13" ht="18" customHeight="1">
      <c r="A38" s="150"/>
      <c r="B38" s="412" t="s">
        <v>26</v>
      </c>
      <c r="C38" s="375"/>
      <c r="D38" s="179">
        <v>50</v>
      </c>
      <c r="E38" s="175"/>
      <c r="F38" s="181">
        <f t="shared" si="2"/>
        <v>50</v>
      </c>
      <c r="G38" s="182"/>
      <c r="H38" s="369"/>
      <c r="I38" s="369"/>
      <c r="J38" s="369"/>
      <c r="K38" s="369"/>
      <c r="L38" s="369"/>
      <c r="M38" s="150"/>
    </row>
    <row r="39" spans="1:13" ht="18" customHeight="1">
      <c r="A39" s="150"/>
      <c r="B39" s="412" t="s">
        <v>27</v>
      </c>
      <c r="C39" s="375"/>
      <c r="D39" s="186">
        <v>30</v>
      </c>
      <c r="E39" s="175"/>
      <c r="F39" s="181">
        <f t="shared" si="2"/>
        <v>30</v>
      </c>
      <c r="G39" s="182"/>
      <c r="H39" s="369"/>
      <c r="I39" s="369"/>
      <c r="J39" s="369"/>
      <c r="K39" s="369"/>
      <c r="L39" s="369"/>
      <c r="M39" s="150"/>
    </row>
    <row r="40" spans="1:13" ht="18" customHeight="1">
      <c r="A40" s="150"/>
      <c r="B40" s="412" t="s">
        <v>30</v>
      </c>
      <c r="C40" s="375"/>
      <c r="D40" s="186">
        <v>100</v>
      </c>
      <c r="E40" s="175"/>
      <c r="F40" s="181">
        <f t="shared" si="2"/>
        <v>100</v>
      </c>
      <c r="G40" s="182"/>
      <c r="H40" s="369"/>
      <c r="I40" s="369"/>
      <c r="J40" s="369"/>
      <c r="K40" s="369"/>
      <c r="L40" s="369"/>
      <c r="M40" s="150"/>
    </row>
    <row r="41" spans="1:13" ht="18" customHeight="1">
      <c r="A41" s="150"/>
      <c r="B41" s="187" t="s">
        <v>31</v>
      </c>
      <c r="C41" s="188"/>
      <c r="D41" s="186">
        <v>200</v>
      </c>
      <c r="E41" s="175"/>
      <c r="F41" s="181">
        <f t="shared" si="2"/>
        <v>200</v>
      </c>
      <c r="G41" s="182"/>
      <c r="H41" s="189"/>
      <c r="I41" s="189"/>
      <c r="J41" s="185"/>
      <c r="K41" s="175"/>
      <c r="L41" s="181"/>
      <c r="M41" s="150"/>
    </row>
    <row r="42" spans="1:13" ht="18" customHeight="1">
      <c r="A42" s="150"/>
      <c r="B42" s="187" t="s">
        <v>32</v>
      </c>
      <c r="C42" s="188"/>
      <c r="D42" s="186">
        <v>100</v>
      </c>
      <c r="E42" s="175"/>
      <c r="F42" s="181">
        <f t="shared" si="2"/>
        <v>100</v>
      </c>
      <c r="G42" s="182"/>
      <c r="H42" s="189"/>
      <c r="I42" s="189"/>
      <c r="J42" s="185"/>
      <c r="K42" s="175"/>
      <c r="L42" s="181"/>
      <c r="M42" s="150"/>
    </row>
    <row r="43" spans="1:13" ht="18" customHeight="1">
      <c r="A43" s="150"/>
      <c r="B43" s="412"/>
      <c r="C43" s="375"/>
      <c r="D43" s="179"/>
      <c r="E43" s="175" t="str">
        <f>IF(ISBLANK($B43), "", SUMIF([1]Transactions!$E:$E,$B43,[1]Transactions!$C:$C))</f>
        <v/>
      </c>
      <c r="F43" s="181" t="str">
        <f t="shared" si="2"/>
        <v/>
      </c>
      <c r="G43" s="182"/>
      <c r="H43" s="410"/>
      <c r="I43" s="375"/>
      <c r="J43" s="185"/>
      <c r="K43" s="175" t="str">
        <f>IF(ISBLANK($H43), "", SUMIF([1]Transactions!$J:$J,$H43,[1]Transactions!$H:$H))</f>
        <v/>
      </c>
      <c r="L43" s="181" t="str">
        <f>IF(ISBLANK($H43), "", K43-J43)</f>
        <v/>
      </c>
      <c r="M43" s="150"/>
    </row>
  </sheetData>
  <mergeCells count="51">
    <mergeCell ref="B34:C34"/>
    <mergeCell ref="B35:C35"/>
    <mergeCell ref="B36:C36"/>
    <mergeCell ref="B37:C37"/>
    <mergeCell ref="B38:C38"/>
    <mergeCell ref="B1:H1"/>
    <mergeCell ref="I1:L1"/>
    <mergeCell ref="B2:G3"/>
    <mergeCell ref="I2:L2"/>
    <mergeCell ref="I3:M4"/>
    <mergeCell ref="B4:G5"/>
    <mergeCell ref="J7:K7"/>
    <mergeCell ref="B7:E8"/>
    <mergeCell ref="D11:D14"/>
    <mergeCell ref="E11:E14"/>
    <mergeCell ref="I12:K12"/>
    <mergeCell ref="I13:K13"/>
    <mergeCell ref="I14:K14"/>
    <mergeCell ref="I15:K15"/>
    <mergeCell ref="I16:K16"/>
    <mergeCell ref="B19:F19"/>
    <mergeCell ref="D20:F20"/>
    <mergeCell ref="J20:L20"/>
    <mergeCell ref="D21:F21"/>
    <mergeCell ref="J21:L21"/>
    <mergeCell ref="J22:L22"/>
    <mergeCell ref="H27:I27"/>
    <mergeCell ref="H28:I28"/>
    <mergeCell ref="D22:F22"/>
    <mergeCell ref="B23:E23"/>
    <mergeCell ref="H23:K23"/>
    <mergeCell ref="B26:C26"/>
    <mergeCell ref="H26:I26"/>
    <mergeCell ref="B27:C27"/>
    <mergeCell ref="B28:C28"/>
    <mergeCell ref="H33:I33"/>
    <mergeCell ref="H34:I34"/>
    <mergeCell ref="H35:L40"/>
    <mergeCell ref="H43:I43"/>
    <mergeCell ref="B29:C29"/>
    <mergeCell ref="H29:I29"/>
    <mergeCell ref="B30:C30"/>
    <mergeCell ref="H30:I30"/>
    <mergeCell ref="B31:C31"/>
    <mergeCell ref="H31:I31"/>
    <mergeCell ref="H32:I32"/>
    <mergeCell ref="B39:C39"/>
    <mergeCell ref="B40:C40"/>
    <mergeCell ref="B43:C43"/>
    <mergeCell ref="B32:C32"/>
    <mergeCell ref="B33:C33"/>
  </mergeCells>
  <conditionalFormatting sqref="B26:C43 H26:H43">
    <cfRule type="notContainsBlanks" dxfId="4" priority="1">
      <formula>LEN(TRIM(B26))&gt;0</formula>
    </cfRule>
  </conditionalFormatting>
  <conditionalFormatting sqref="D26:D43">
    <cfRule type="expression" dxfId="3" priority="2">
      <formula>NOT(ISBLANK(B26))</formula>
    </cfRule>
  </conditionalFormatting>
  <conditionalFormatting sqref="J26:J34 J41:J43">
    <cfRule type="expression" dxfId="2" priority="3">
      <formula>NOT(ISBLANK(H26))</formula>
    </cfRule>
  </conditionalFormatting>
  <conditionalFormatting sqref="F25:F43 L25:L34 L41:L43">
    <cfRule type="cellIs" dxfId="1" priority="4" operator="lessThan">
      <formula>0</formula>
    </cfRule>
  </conditionalFormatting>
  <conditionalFormatting sqref="F26:F43 L26:L34 L41:L43">
    <cfRule type="cellIs" dxfId="0" priority="5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DCAB-FE8A-4B6F-A1E9-96A806DE18D8}">
  <sheetPr codeName="Sheet26">
    <outlinePr summaryBelow="0" summaryRight="0"/>
  </sheetPr>
  <dimension ref="A1:U48"/>
  <sheetViews>
    <sheetView showGridLines="0" topLeftCell="A15" workbookViewId="0">
      <selection activeCell="H44" sqref="H44:L44"/>
    </sheetView>
  </sheetViews>
  <sheetFormatPr defaultColWidth="0" defaultRowHeight="15.75" customHeight="1" zeroHeight="1"/>
  <cols>
    <col min="1" max="1" width="7" style="222" customWidth="1"/>
    <col min="2" max="2" width="13" style="222" customWidth="1"/>
    <col min="3" max="3" width="15.109375" style="222" customWidth="1"/>
    <col min="4" max="5" width="11.5546875" style="222" customWidth="1"/>
    <col min="6" max="6" width="14.88671875" style="222" customWidth="1"/>
    <col min="7" max="7" width="10" style="222" customWidth="1"/>
    <col min="8" max="8" width="14.33203125" style="222" customWidth="1"/>
    <col min="9" max="9" width="14.44140625" style="222" customWidth="1"/>
    <col min="10" max="11" width="11.5546875" style="222" customWidth="1"/>
    <col min="12" max="12" width="7.109375" style="222" customWidth="1"/>
    <col min="13" max="13" width="7" style="222" customWidth="1"/>
    <col min="14" max="14" width="14.44140625" style="222" customWidth="1"/>
    <col min="15" max="21" width="0" style="323" hidden="1" customWidth="1"/>
    <col min="22" max="16384" width="14.44140625" style="222" hidden="1"/>
  </cols>
  <sheetData>
    <row r="1" spans="1:21" ht="52.5" customHeight="1">
      <c r="A1" s="221"/>
      <c r="B1" s="346" t="s">
        <v>0</v>
      </c>
      <c r="C1" s="338"/>
      <c r="D1" s="338"/>
      <c r="E1" s="338"/>
      <c r="F1" s="338"/>
      <c r="G1" s="338"/>
      <c r="H1" s="347"/>
      <c r="I1" s="338"/>
      <c r="J1" s="338"/>
      <c r="K1" s="338"/>
      <c r="L1" s="338"/>
      <c r="M1" s="338"/>
      <c r="N1" s="221"/>
      <c r="O1" s="322" t="s">
        <v>7</v>
      </c>
      <c r="P1" s="322"/>
      <c r="Q1" s="322"/>
      <c r="R1" s="322"/>
      <c r="S1" s="322"/>
      <c r="T1" s="322"/>
      <c r="U1" s="322"/>
    </row>
    <row r="2" spans="1:21" ht="1.5" customHeight="1">
      <c r="A2" s="223"/>
      <c r="B2" s="34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223"/>
      <c r="O2" s="322"/>
      <c r="P2" s="322"/>
      <c r="Q2" s="322"/>
      <c r="R2" s="322"/>
      <c r="S2" s="322"/>
      <c r="T2" s="322"/>
      <c r="U2" s="322"/>
    </row>
    <row r="3" spans="1:21" ht="1.5" customHeight="1">
      <c r="A3" s="223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223"/>
      <c r="O3" s="322"/>
      <c r="P3" s="322"/>
      <c r="Q3" s="322"/>
      <c r="R3" s="322"/>
      <c r="S3" s="322"/>
      <c r="T3" s="322"/>
      <c r="U3" s="322"/>
    </row>
    <row r="4" spans="1:21" ht="1.5" customHeight="1">
      <c r="A4" s="223"/>
      <c r="B4" s="34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223"/>
      <c r="O4" s="322"/>
      <c r="P4" s="322"/>
      <c r="Q4" s="322"/>
      <c r="R4" s="322"/>
      <c r="S4" s="322"/>
      <c r="T4" s="322"/>
      <c r="U4" s="322"/>
    </row>
    <row r="5" spans="1:21" ht="1.5" customHeight="1">
      <c r="A5" s="224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224"/>
      <c r="O5" s="322"/>
      <c r="P5" s="322"/>
      <c r="Q5" s="322"/>
      <c r="R5" s="322"/>
      <c r="S5" s="322"/>
      <c r="T5" s="322"/>
      <c r="U5" s="322"/>
    </row>
    <row r="6" spans="1:21" ht="12" customHeight="1">
      <c r="A6" s="225"/>
      <c r="B6" s="226"/>
      <c r="C6" s="226"/>
      <c r="D6" s="226"/>
      <c r="E6" s="227"/>
      <c r="F6" s="228"/>
      <c r="G6" s="229"/>
      <c r="H6" s="228"/>
      <c r="I6" s="228"/>
      <c r="J6" s="228"/>
      <c r="K6" s="228"/>
      <c r="L6" s="228"/>
      <c r="M6" s="228"/>
      <c r="O6" s="322"/>
      <c r="P6" s="322"/>
      <c r="Q6" s="322"/>
      <c r="R6" s="322"/>
      <c r="S6" s="322"/>
      <c r="T6" s="322"/>
      <c r="U6" s="322"/>
    </row>
    <row r="7" spans="1:21" ht="59.25" customHeight="1">
      <c r="A7" s="230"/>
      <c r="B7" s="349" t="s">
        <v>72</v>
      </c>
      <c r="C7" s="338"/>
      <c r="D7" s="338"/>
      <c r="E7" s="338"/>
      <c r="F7" s="228"/>
      <c r="G7" s="231"/>
      <c r="H7" s="350" t="s">
        <v>1</v>
      </c>
      <c r="I7" s="350"/>
      <c r="J7" s="350"/>
      <c r="K7" s="350"/>
      <c r="L7" s="350"/>
      <c r="M7" s="350"/>
      <c r="O7" s="322"/>
      <c r="P7" s="322"/>
      <c r="Q7" s="322"/>
      <c r="R7" s="322"/>
      <c r="S7" s="322"/>
      <c r="T7" s="322"/>
      <c r="U7" s="322"/>
    </row>
    <row r="8" spans="1:21" ht="51.6" customHeight="1">
      <c r="A8" s="230"/>
      <c r="B8" s="338"/>
      <c r="C8" s="338"/>
      <c r="D8" s="338"/>
      <c r="E8" s="338"/>
      <c r="F8" s="228"/>
      <c r="G8" s="231"/>
      <c r="H8" s="232"/>
      <c r="I8" s="233"/>
      <c r="J8" s="228"/>
      <c r="K8" s="228"/>
      <c r="L8" s="231"/>
      <c r="M8" s="228"/>
      <c r="O8" s="322"/>
      <c r="P8" s="322"/>
      <c r="Q8" s="322"/>
      <c r="R8" s="322"/>
      <c r="S8" s="322"/>
      <c r="T8" s="322"/>
      <c r="U8" s="322"/>
    </row>
    <row r="9" spans="1:21" ht="24" customHeight="1">
      <c r="A9" s="234"/>
      <c r="B9" s="351" t="s">
        <v>2</v>
      </c>
      <c r="C9" s="338"/>
      <c r="D9" s="338"/>
      <c r="E9" s="338"/>
      <c r="F9" s="338"/>
      <c r="G9" s="235"/>
      <c r="H9" s="236" t="s">
        <v>3</v>
      </c>
      <c r="I9" s="237"/>
      <c r="J9" s="238"/>
      <c r="K9" s="234"/>
      <c r="L9" s="234"/>
      <c r="M9" s="234"/>
      <c r="O9" s="322"/>
      <c r="P9" s="322"/>
      <c r="Q9" s="322"/>
      <c r="R9" s="322"/>
      <c r="S9" s="322"/>
      <c r="T9" s="322"/>
      <c r="U9" s="322"/>
    </row>
    <row r="10" spans="1:21" ht="19.5" customHeight="1">
      <c r="A10" s="239"/>
      <c r="B10" s="240" t="s">
        <v>4</v>
      </c>
      <c r="C10" s="241">
        <f>D15</f>
        <v>1200</v>
      </c>
      <c r="D10" s="352"/>
      <c r="E10" s="338"/>
      <c r="F10" s="338"/>
      <c r="G10" s="239"/>
      <c r="H10" s="240" t="s">
        <v>4</v>
      </c>
      <c r="I10" s="241">
        <f>J15</f>
        <v>1500</v>
      </c>
      <c r="J10" s="352" t="str">
        <f ca="1">IFERROR(__xludf.DUMMYFUNCTION("SPARKLINE(I10,{""charttype"",""bar"";""max"",max(I10:I11);""color1"",""#41FFA0""})"),"")</f>
        <v/>
      </c>
      <c r="K10" s="338"/>
      <c r="L10" s="338"/>
      <c r="M10" s="239"/>
      <c r="O10" s="322"/>
      <c r="P10" s="322"/>
      <c r="Q10" s="322"/>
      <c r="R10" s="322"/>
      <c r="S10" s="322"/>
      <c r="T10" s="322"/>
      <c r="U10" s="322"/>
    </row>
    <row r="11" spans="1:21" ht="19.5" customHeight="1">
      <c r="A11" s="242"/>
      <c r="B11" s="243" t="s">
        <v>5</v>
      </c>
      <c r="C11" s="244">
        <f>E15</f>
        <v>1300</v>
      </c>
      <c r="D11" s="353" t="str">
        <f ca="1">IFERROR(__xludf.DUMMYFUNCTION("SPARKLINE(C11,{""charttype"",""bar"";""max"",max(C10:C11);""color1"",""#00B8D4""})"),"")</f>
        <v/>
      </c>
      <c r="E11" s="338"/>
      <c r="F11" s="338"/>
      <c r="G11" s="245"/>
      <c r="H11" s="243" t="s">
        <v>6</v>
      </c>
      <c r="I11" s="244">
        <f>K15</f>
        <v>1500</v>
      </c>
      <c r="J11" s="353" t="str">
        <f ca="1">IFERROR(__xludf.DUMMYFUNCTION("SPARKLINE(I11,{""charttype"",""bar"";""max"",max(I10:I11);""color1"",""#04D67B""})"),"")</f>
        <v/>
      </c>
      <c r="K11" s="338"/>
      <c r="L11" s="338"/>
      <c r="M11" s="242" t="s">
        <v>7</v>
      </c>
      <c r="O11" s="322"/>
      <c r="P11" s="322"/>
      <c r="Q11" s="322"/>
      <c r="R11" s="322"/>
      <c r="S11" s="322"/>
      <c r="T11" s="322"/>
      <c r="U11" s="322"/>
    </row>
    <row r="12" spans="1:21" ht="30" customHeight="1">
      <c r="A12" s="225"/>
      <c r="B12" s="246"/>
      <c r="C12" s="247"/>
      <c r="D12" s="345"/>
      <c r="E12" s="338"/>
      <c r="F12" s="338"/>
      <c r="G12" s="225"/>
      <c r="H12" s="246"/>
      <c r="I12" s="247"/>
      <c r="J12" s="345"/>
      <c r="K12" s="338"/>
      <c r="L12" s="338"/>
      <c r="M12" s="242" t="s">
        <v>8</v>
      </c>
      <c r="O12" s="322"/>
      <c r="P12" s="322"/>
      <c r="Q12" s="322"/>
      <c r="R12" s="322"/>
      <c r="S12" s="322"/>
      <c r="T12" s="322"/>
      <c r="U12" s="322"/>
    </row>
    <row r="13" spans="1:21" ht="54" customHeight="1">
      <c r="A13" s="248"/>
      <c r="B13" s="342" t="s">
        <v>9</v>
      </c>
      <c r="C13" s="338"/>
      <c r="D13" s="338"/>
      <c r="E13" s="338"/>
      <c r="F13" s="338"/>
      <c r="G13" s="249"/>
      <c r="H13" s="342" t="s">
        <v>10</v>
      </c>
      <c r="I13" s="338"/>
      <c r="J13" s="338"/>
      <c r="K13" s="338"/>
      <c r="L13" s="338"/>
      <c r="M13" s="248"/>
      <c r="O13" s="322"/>
      <c r="P13" s="322"/>
      <c r="Q13" s="322"/>
      <c r="R13" s="322"/>
      <c r="S13" s="322"/>
      <c r="T13" s="322"/>
      <c r="U13" s="322"/>
    </row>
    <row r="14" spans="1:21" ht="35.4" customHeight="1">
      <c r="A14" s="250"/>
      <c r="B14" s="251"/>
      <c r="C14" s="252"/>
      <c r="D14" s="251" t="s">
        <v>4</v>
      </c>
      <c r="E14" s="253" t="s">
        <v>5</v>
      </c>
      <c r="F14" s="251"/>
      <c r="G14" s="254"/>
      <c r="H14" s="255"/>
      <c r="I14" s="256"/>
      <c r="J14" s="251" t="s">
        <v>4</v>
      </c>
      <c r="K14" s="253" t="s">
        <v>6</v>
      </c>
      <c r="L14" s="251"/>
      <c r="M14" s="257"/>
      <c r="O14" s="322"/>
      <c r="P14" s="322"/>
      <c r="Q14" s="322"/>
      <c r="R14" s="322"/>
      <c r="S14" s="322"/>
      <c r="T14" s="322"/>
      <c r="U14" s="322"/>
    </row>
    <row r="15" spans="1:21" ht="17.25" customHeight="1" thickBot="1">
      <c r="A15" s="258"/>
      <c r="B15" s="259" t="s">
        <v>11</v>
      </c>
      <c r="C15" s="259"/>
      <c r="D15" s="260">
        <f>SUM(D16:D33)</f>
        <v>1200</v>
      </c>
      <c r="E15" s="261">
        <f>SUM(E16:E33)</f>
        <v>1300</v>
      </c>
      <c r="F15" s="262"/>
      <c r="G15" s="263"/>
      <c r="H15" s="264" t="s">
        <v>11</v>
      </c>
      <c r="I15" s="265"/>
      <c r="J15" s="261">
        <f t="shared" ref="J15:K15" si="0">SUM(J16:J18)</f>
        <v>1500</v>
      </c>
      <c r="K15" s="261">
        <f t="shared" si="0"/>
        <v>1500</v>
      </c>
      <c r="L15" s="262"/>
      <c r="M15" s="266"/>
      <c r="O15" s="322"/>
      <c r="P15" s="322"/>
      <c r="Q15" s="322"/>
      <c r="R15" s="322"/>
      <c r="S15" s="322"/>
      <c r="T15" s="322"/>
      <c r="U15" s="322"/>
    </row>
    <row r="16" spans="1:21" ht="18" customHeight="1">
      <c r="A16" s="267"/>
      <c r="B16" s="327" t="s">
        <v>12</v>
      </c>
      <c r="C16" s="328"/>
      <c r="D16" s="312">
        <v>1200</v>
      </c>
      <c r="E16" s="312">
        <v>1300</v>
      </c>
      <c r="F16" s="268"/>
      <c r="G16" s="269"/>
      <c r="H16" s="327" t="s">
        <v>13</v>
      </c>
      <c r="I16" s="328"/>
      <c r="J16" s="317">
        <v>1500</v>
      </c>
      <c r="K16" s="317">
        <v>1500</v>
      </c>
      <c r="L16" s="268"/>
      <c r="M16" s="267"/>
      <c r="O16" s="322"/>
      <c r="P16" s="322"/>
      <c r="Q16" s="322"/>
      <c r="R16" s="322"/>
      <c r="S16" s="322"/>
      <c r="T16" s="322"/>
      <c r="U16" s="322"/>
    </row>
    <row r="17" spans="1:21" ht="25.8" customHeight="1">
      <c r="A17" s="267"/>
      <c r="B17" s="327" t="s">
        <v>14</v>
      </c>
      <c r="C17" s="328"/>
      <c r="D17" s="313"/>
      <c r="E17" s="313"/>
      <c r="F17" s="268"/>
      <c r="G17" s="269"/>
      <c r="H17" s="343" t="s">
        <v>15</v>
      </c>
      <c r="I17" s="344"/>
      <c r="J17" s="313"/>
      <c r="K17" s="313"/>
      <c r="L17" s="268"/>
      <c r="M17" s="267"/>
      <c r="O17" s="322"/>
      <c r="P17" s="322"/>
      <c r="Q17" s="322"/>
      <c r="R17" s="322"/>
      <c r="S17" s="322"/>
      <c r="T17" s="322"/>
      <c r="U17" s="322"/>
    </row>
    <row r="18" spans="1:21" ht="18" customHeight="1">
      <c r="A18" s="242"/>
      <c r="B18" s="327" t="s">
        <v>16</v>
      </c>
      <c r="C18" s="328"/>
      <c r="D18" s="314"/>
      <c r="E18" s="314"/>
      <c r="F18" s="268"/>
      <c r="G18" s="270"/>
      <c r="H18" s="327" t="s">
        <v>17</v>
      </c>
      <c r="I18" s="344"/>
      <c r="J18" s="313"/>
      <c r="K18" s="313"/>
      <c r="L18" s="268"/>
      <c r="M18" s="242"/>
      <c r="O18" s="322"/>
      <c r="P18" s="322"/>
      <c r="Q18" s="322"/>
      <c r="R18" s="322"/>
      <c r="S18" s="322"/>
      <c r="T18" s="322"/>
      <c r="U18" s="322"/>
    </row>
    <row r="19" spans="1:21" ht="18" customHeight="1">
      <c r="A19" s="242"/>
      <c r="B19" s="327" t="s">
        <v>18</v>
      </c>
      <c r="C19" s="328"/>
      <c r="D19" s="313"/>
      <c r="E19" s="313"/>
      <c r="F19" s="268"/>
      <c r="G19" s="270"/>
      <c r="H19" s="327"/>
      <c r="I19" s="344"/>
      <c r="J19" s="271"/>
      <c r="K19" s="272"/>
      <c r="L19" s="268"/>
      <c r="M19" s="242"/>
      <c r="O19" s="322"/>
      <c r="P19" s="322"/>
      <c r="Q19" s="322"/>
      <c r="R19" s="322"/>
      <c r="S19" s="322"/>
      <c r="T19" s="322"/>
      <c r="U19" s="322"/>
    </row>
    <row r="20" spans="1:21" ht="18" customHeight="1">
      <c r="A20" s="242"/>
      <c r="B20" s="327" t="s">
        <v>19</v>
      </c>
      <c r="C20" s="328"/>
      <c r="D20" s="313"/>
      <c r="E20" s="313"/>
      <c r="F20" s="268"/>
      <c r="G20" s="270"/>
      <c r="H20" s="273"/>
      <c r="I20" s="274"/>
      <c r="J20" s="275"/>
      <c r="K20" s="275" t="s">
        <v>71</v>
      </c>
      <c r="L20" s="276" t="str">
        <f t="shared" ref="L20" si="1">IF(ISBLANK($H20), "", K20-J20)</f>
        <v/>
      </c>
      <c r="M20" s="242"/>
      <c r="O20" s="322"/>
      <c r="P20" s="322"/>
      <c r="Q20" s="322"/>
      <c r="R20" s="322"/>
      <c r="S20" s="322"/>
      <c r="T20" s="322"/>
      <c r="U20" s="322"/>
    </row>
    <row r="21" spans="1:21" ht="18" customHeight="1">
      <c r="A21" s="242"/>
      <c r="B21" s="327" t="s">
        <v>20</v>
      </c>
      <c r="C21" s="328"/>
      <c r="D21" s="313"/>
      <c r="E21" s="313"/>
      <c r="F21" s="268"/>
      <c r="G21" s="270"/>
      <c r="J21" s="275"/>
      <c r="K21" s="275" t="s">
        <v>71</v>
      </c>
      <c r="L21" s="276"/>
      <c r="M21" s="242"/>
      <c r="O21" s="322"/>
      <c r="P21" s="322"/>
      <c r="Q21" s="322"/>
      <c r="R21" s="322"/>
      <c r="S21" s="322"/>
      <c r="T21" s="322"/>
      <c r="U21" s="322"/>
    </row>
    <row r="22" spans="1:21" ht="18" customHeight="1">
      <c r="A22" s="242"/>
      <c r="B22" s="327" t="s">
        <v>21</v>
      </c>
      <c r="C22" s="328"/>
      <c r="D22" s="313"/>
      <c r="E22" s="313"/>
      <c r="F22" s="268"/>
      <c r="G22" s="277"/>
      <c r="J22" s="275"/>
      <c r="K22" s="275" t="s">
        <v>71</v>
      </c>
      <c r="L22" s="242"/>
      <c r="M22" s="242"/>
      <c r="O22" s="322"/>
      <c r="P22" s="322"/>
      <c r="Q22" s="322"/>
      <c r="R22" s="322"/>
      <c r="S22" s="322"/>
      <c r="T22" s="322"/>
      <c r="U22" s="322"/>
    </row>
    <row r="23" spans="1:21" ht="18" customHeight="1">
      <c r="A23" s="242"/>
      <c r="B23" s="327" t="s">
        <v>22</v>
      </c>
      <c r="C23" s="328"/>
      <c r="D23" s="313"/>
      <c r="E23" s="313"/>
      <c r="F23" s="268"/>
      <c r="G23" s="270"/>
      <c r="H23" s="278"/>
      <c r="I23" s="279"/>
      <c r="J23" s="275"/>
      <c r="K23" s="275" t="s">
        <v>71</v>
      </c>
      <c r="L23" s="242"/>
      <c r="M23" s="242"/>
      <c r="O23" s="322"/>
      <c r="P23" s="322"/>
      <c r="Q23" s="322"/>
      <c r="R23" s="322"/>
      <c r="S23" s="322"/>
      <c r="T23" s="322"/>
      <c r="U23" s="322"/>
    </row>
    <row r="24" spans="1:21" ht="18" customHeight="1">
      <c r="A24" s="242"/>
      <c r="B24" s="327" t="s">
        <v>23</v>
      </c>
      <c r="C24" s="328"/>
      <c r="D24" s="313"/>
      <c r="E24" s="313"/>
      <c r="F24" s="268"/>
      <c r="G24" s="270"/>
      <c r="H24" s="280" t="s">
        <v>69</v>
      </c>
      <c r="I24" s="281"/>
      <c r="J24" s="340"/>
      <c r="K24" s="340"/>
      <c r="L24" s="282"/>
      <c r="M24" s="341"/>
      <c r="O24" s="322"/>
      <c r="P24" s="322"/>
      <c r="Q24" s="322"/>
      <c r="R24" s="322"/>
      <c r="S24" s="322"/>
      <c r="T24" s="322"/>
      <c r="U24" s="322"/>
    </row>
    <row r="25" spans="1:21" ht="17.25" customHeight="1">
      <c r="A25" s="242"/>
      <c r="B25" s="327" t="s">
        <v>24</v>
      </c>
      <c r="C25" s="328"/>
      <c r="D25" s="315"/>
      <c r="E25" s="315"/>
      <c r="F25" s="268"/>
      <c r="G25" s="270"/>
      <c r="H25" s="283">
        <f>E15</f>
        <v>1300</v>
      </c>
      <c r="I25" s="274"/>
      <c r="J25" s="340"/>
      <c r="K25" s="340"/>
      <c r="L25" s="282"/>
      <c r="M25" s="338"/>
      <c r="O25" s="322"/>
      <c r="P25" s="322"/>
      <c r="Q25" s="322"/>
      <c r="R25" s="322"/>
      <c r="S25" s="322"/>
      <c r="T25" s="322"/>
      <c r="U25" s="322"/>
    </row>
    <row r="26" spans="1:21" ht="18" customHeight="1">
      <c r="A26" s="242"/>
      <c r="B26" s="327" t="s">
        <v>25</v>
      </c>
      <c r="C26" s="328"/>
      <c r="D26" s="314"/>
      <c r="E26" s="314"/>
      <c r="F26" s="268"/>
      <c r="G26" s="270"/>
      <c r="H26" s="284"/>
      <c r="I26" s="274"/>
      <c r="J26" s="340"/>
      <c r="K26" s="340"/>
      <c r="L26" s="282"/>
      <c r="M26" s="338"/>
      <c r="O26" s="322"/>
      <c r="P26" s="322"/>
      <c r="Q26" s="322"/>
      <c r="R26" s="322"/>
      <c r="S26" s="322"/>
      <c r="T26" s="322"/>
      <c r="U26" s="322"/>
    </row>
    <row r="27" spans="1:21" ht="18" customHeight="1">
      <c r="A27" s="242"/>
      <c r="B27" s="327" t="s">
        <v>26</v>
      </c>
      <c r="C27" s="328"/>
      <c r="D27" s="313"/>
      <c r="E27" s="313"/>
      <c r="F27" s="268"/>
      <c r="G27" s="270"/>
      <c r="I27" s="281"/>
      <c r="J27" s="340"/>
      <c r="K27" s="340"/>
      <c r="L27" s="282"/>
      <c r="M27" s="338"/>
      <c r="O27" s="322"/>
      <c r="P27" s="322"/>
      <c r="Q27" s="322"/>
      <c r="R27" s="322"/>
      <c r="S27" s="322"/>
      <c r="T27" s="322"/>
      <c r="U27" s="322"/>
    </row>
    <row r="28" spans="1:21" ht="18" customHeight="1">
      <c r="A28" s="242"/>
      <c r="B28" s="327" t="s">
        <v>27</v>
      </c>
      <c r="C28" s="328"/>
      <c r="D28" s="315"/>
      <c r="E28" s="315"/>
      <c r="F28" s="268"/>
      <c r="G28" s="270"/>
      <c r="K28" s="285"/>
      <c r="L28" s="242"/>
      <c r="M28" s="338"/>
      <c r="O28" s="322"/>
      <c r="P28" s="322"/>
      <c r="Q28" s="322"/>
      <c r="R28" s="322"/>
      <c r="S28" s="322"/>
      <c r="T28" s="322"/>
      <c r="U28" s="322"/>
    </row>
    <row r="29" spans="1:21" ht="18" customHeight="1">
      <c r="A29" s="242"/>
      <c r="B29" s="327" t="s">
        <v>30</v>
      </c>
      <c r="C29" s="328"/>
      <c r="D29" s="313"/>
      <c r="E29" s="313"/>
      <c r="F29" s="268"/>
      <c r="G29" s="270"/>
      <c r="H29" s="286" t="s">
        <v>29</v>
      </c>
      <c r="K29" s="287"/>
      <c r="L29" s="242"/>
      <c r="M29" s="338"/>
      <c r="O29" s="322"/>
      <c r="P29" s="322"/>
      <c r="Q29" s="322"/>
      <c r="R29" s="322"/>
      <c r="S29" s="322"/>
      <c r="T29" s="322"/>
      <c r="U29" s="322"/>
    </row>
    <row r="30" spans="1:21" ht="18" customHeight="1">
      <c r="A30" s="242"/>
      <c r="B30" s="327" t="s">
        <v>31</v>
      </c>
      <c r="C30" s="328"/>
      <c r="D30" s="315"/>
      <c r="E30" s="315"/>
      <c r="F30" s="268"/>
      <c r="G30" s="270"/>
      <c r="H30" s="288">
        <f>K15</f>
        <v>1500</v>
      </c>
      <c r="I30" s="289"/>
      <c r="J30" s="290"/>
      <c r="K30" s="290"/>
      <c r="L30" s="242"/>
      <c r="M30" s="338"/>
      <c r="O30" s="322"/>
      <c r="P30" s="322"/>
      <c r="Q30" s="322"/>
      <c r="R30" s="322"/>
      <c r="S30" s="322"/>
      <c r="T30" s="322"/>
      <c r="U30" s="322"/>
    </row>
    <row r="31" spans="1:21" ht="18" customHeight="1">
      <c r="A31" s="242"/>
      <c r="B31" s="327" t="s">
        <v>32</v>
      </c>
      <c r="C31" s="328"/>
      <c r="D31" s="313"/>
      <c r="E31" s="313"/>
      <c r="F31" s="268"/>
      <c r="G31" s="270"/>
      <c r="K31" s="290"/>
      <c r="L31" s="242"/>
      <c r="M31" s="338"/>
      <c r="O31" s="322"/>
      <c r="P31" s="322"/>
      <c r="Q31" s="322"/>
      <c r="R31" s="322"/>
      <c r="S31" s="322"/>
      <c r="T31" s="322"/>
      <c r="U31" s="322"/>
    </row>
    <row r="32" spans="1:21" ht="18" customHeight="1">
      <c r="A32" s="242"/>
      <c r="B32" s="327" t="s">
        <v>33</v>
      </c>
      <c r="C32" s="328"/>
      <c r="D32" s="313"/>
      <c r="E32" s="313"/>
      <c r="F32" s="268"/>
      <c r="G32" s="270"/>
      <c r="K32" s="290"/>
      <c r="L32" s="242"/>
      <c r="M32" s="242"/>
      <c r="O32" s="322"/>
      <c r="P32" s="322"/>
      <c r="Q32" s="322"/>
      <c r="R32" s="322"/>
      <c r="S32" s="322"/>
      <c r="T32" s="322"/>
      <c r="U32" s="322"/>
    </row>
    <row r="33" spans="1:21" ht="18" customHeight="1">
      <c r="A33" s="242"/>
      <c r="B33" s="329" t="s">
        <v>34</v>
      </c>
      <c r="C33" s="330"/>
      <c r="D33" s="316"/>
      <c r="E33" s="316"/>
      <c r="F33" s="268"/>
      <c r="G33" s="290"/>
      <c r="H33" s="290"/>
      <c r="I33" s="290"/>
      <c r="J33" s="290"/>
      <c r="K33" s="290"/>
      <c r="L33" s="290"/>
      <c r="M33" s="290"/>
      <c r="O33" s="322"/>
      <c r="P33" s="322"/>
      <c r="Q33" s="322"/>
      <c r="R33" s="322"/>
      <c r="S33" s="322"/>
      <c r="T33" s="322"/>
      <c r="U33" s="322"/>
    </row>
    <row r="34" spans="1:21" ht="18" hidden="1" customHeight="1">
      <c r="A34" s="242"/>
      <c r="B34" s="291"/>
      <c r="C34" s="291"/>
      <c r="D34" s="275"/>
      <c r="E34" s="275"/>
      <c r="F34" s="276"/>
      <c r="G34" s="290"/>
      <c r="H34" s="292"/>
      <c r="I34" s="292"/>
      <c r="J34" s="292"/>
      <c r="K34" s="292"/>
      <c r="L34" s="293"/>
      <c r="M34" s="294"/>
      <c r="O34" s="322"/>
      <c r="P34" s="322"/>
      <c r="Q34" s="322"/>
      <c r="R34" s="322"/>
      <c r="S34" s="322"/>
      <c r="T34" s="322"/>
      <c r="U34" s="322"/>
    </row>
    <row r="35" spans="1:21" ht="18" hidden="1" customHeight="1">
      <c r="A35" s="295"/>
      <c r="B35" s="296"/>
      <c r="C35" s="296"/>
      <c r="D35" s="296"/>
      <c r="E35" s="296"/>
      <c r="F35" s="296"/>
      <c r="G35" s="290"/>
      <c r="H35" s="292"/>
      <c r="I35" s="292"/>
      <c r="J35" s="292"/>
      <c r="K35" s="292"/>
      <c r="L35" s="293"/>
      <c r="M35" s="294"/>
      <c r="O35" s="322"/>
      <c r="P35" s="322"/>
      <c r="Q35" s="322"/>
      <c r="R35" s="322"/>
      <c r="S35" s="322"/>
      <c r="T35" s="322"/>
      <c r="U35" s="322"/>
    </row>
    <row r="36" spans="1:21" ht="18" customHeight="1">
      <c r="A36" s="295"/>
      <c r="B36" s="268"/>
      <c r="C36" s="268"/>
      <c r="D36" s="268"/>
      <c r="E36" s="268"/>
      <c r="F36" s="268"/>
      <c r="G36" s="297"/>
      <c r="H36" s="297"/>
      <c r="I36" s="297"/>
      <c r="J36" s="297"/>
      <c r="K36" s="297"/>
      <c r="L36" s="297"/>
      <c r="M36" s="297"/>
      <c r="N36" s="298"/>
      <c r="O36" s="322"/>
      <c r="P36" s="322"/>
      <c r="Q36" s="322"/>
      <c r="R36" s="322"/>
      <c r="S36" s="322"/>
      <c r="T36" s="322"/>
      <c r="U36" s="322"/>
    </row>
    <row r="37" spans="1:21" ht="18" customHeight="1">
      <c r="A37" s="295"/>
      <c r="B37" s="299"/>
      <c r="C37" s="296"/>
      <c r="D37" s="296"/>
      <c r="E37" s="296"/>
      <c r="F37" s="300"/>
      <c r="G37" s="301"/>
      <c r="H37" s="331"/>
      <c r="I37" s="332"/>
      <c r="J37" s="332"/>
      <c r="K37" s="332"/>
      <c r="L37" s="333"/>
      <c r="M37" s="302"/>
      <c r="N37" s="298"/>
      <c r="O37" s="322"/>
      <c r="P37" s="322"/>
      <c r="Q37" s="322"/>
      <c r="R37" s="322"/>
      <c r="S37" s="322"/>
      <c r="T37" s="322"/>
      <c r="U37" s="322"/>
    </row>
    <row r="38" spans="1:21" ht="30.6" customHeight="1">
      <c r="A38" s="295"/>
      <c r="B38" s="299"/>
      <c r="C38" s="334">
        <f>C40+Jan!C40</f>
        <v>400</v>
      </c>
      <c r="D38" s="334"/>
      <c r="E38" s="334"/>
      <c r="F38" s="300"/>
      <c r="G38" s="301"/>
      <c r="H38" s="332"/>
      <c r="I38" s="332"/>
      <c r="J38" s="332"/>
      <c r="K38" s="332"/>
      <c r="L38" s="333"/>
      <c r="M38" s="302"/>
      <c r="N38" s="298"/>
      <c r="O38" s="322"/>
      <c r="P38" s="322"/>
      <c r="Q38" s="322"/>
      <c r="R38" s="322"/>
      <c r="S38" s="322"/>
      <c r="T38" s="322"/>
      <c r="U38" s="322"/>
    </row>
    <row r="39" spans="1:21" ht="24" customHeight="1">
      <c r="A39" s="225"/>
      <c r="B39" s="299"/>
      <c r="C39" s="335" t="s">
        <v>35</v>
      </c>
      <c r="D39" s="336"/>
      <c r="E39" s="336"/>
      <c r="F39" s="300"/>
      <c r="G39" s="301"/>
      <c r="H39" s="332"/>
      <c r="I39" s="332"/>
      <c r="J39" s="332"/>
      <c r="K39" s="332"/>
      <c r="L39" s="333"/>
      <c r="M39" s="302"/>
      <c r="N39" s="298"/>
      <c r="O39" s="322"/>
      <c r="P39" s="322"/>
      <c r="Q39" s="322"/>
      <c r="R39" s="322"/>
      <c r="S39" s="322"/>
      <c r="T39" s="322"/>
      <c r="U39" s="322"/>
    </row>
    <row r="40" spans="1:21" ht="39.75" customHeight="1">
      <c r="A40" s="225"/>
      <c r="B40" s="299"/>
      <c r="C40" s="334">
        <f>I11-C11</f>
        <v>200</v>
      </c>
      <c r="D40" s="334"/>
      <c r="E40" s="334"/>
      <c r="F40" s="303"/>
      <c r="G40" s="301"/>
      <c r="H40" s="332"/>
      <c r="I40" s="332"/>
      <c r="J40" s="332"/>
      <c r="K40" s="332"/>
      <c r="L40" s="333"/>
      <c r="M40" s="302"/>
      <c r="N40" s="298"/>
      <c r="O40" s="322"/>
      <c r="P40" s="322"/>
      <c r="Q40" s="322"/>
      <c r="R40" s="322"/>
      <c r="S40" s="322"/>
      <c r="T40" s="322"/>
      <c r="U40" s="322"/>
    </row>
    <row r="41" spans="1:21" ht="18" customHeight="1">
      <c r="A41" s="225"/>
      <c r="B41" s="299"/>
      <c r="C41" s="337" t="str">
        <f>IF(D40&lt;0, "Spent this month", "Saved this month")</f>
        <v>Saved this month</v>
      </c>
      <c r="D41" s="338"/>
      <c r="E41" s="338"/>
      <c r="F41" s="300"/>
      <c r="G41" s="301"/>
      <c r="H41" s="332"/>
      <c r="I41" s="332"/>
      <c r="J41" s="332"/>
      <c r="K41" s="332"/>
      <c r="L41" s="333"/>
      <c r="M41" s="302"/>
      <c r="N41" s="298"/>
      <c r="O41" s="322"/>
      <c r="P41" s="322"/>
      <c r="Q41" s="322"/>
      <c r="R41" s="322"/>
      <c r="S41" s="322"/>
      <c r="T41" s="322"/>
      <c r="U41" s="322"/>
    </row>
    <row r="42" spans="1:21" ht="18" customHeight="1">
      <c r="A42" s="295"/>
      <c r="B42" s="299"/>
      <c r="C42" s="339"/>
      <c r="D42" s="338"/>
      <c r="E42" s="338"/>
      <c r="F42" s="300"/>
      <c r="G42" s="301"/>
      <c r="H42" s="332"/>
      <c r="I42" s="332"/>
      <c r="J42" s="332"/>
      <c r="K42" s="332"/>
      <c r="L42" s="333"/>
      <c r="M42" s="302"/>
      <c r="N42" s="298"/>
      <c r="O42" s="322"/>
      <c r="P42" s="322"/>
      <c r="Q42" s="322"/>
      <c r="R42" s="322"/>
      <c r="S42" s="322"/>
      <c r="T42" s="322"/>
      <c r="U42" s="322"/>
    </row>
    <row r="43" spans="1:21" ht="18.600000000000001" customHeight="1">
      <c r="A43" s="295"/>
      <c r="B43" s="304"/>
      <c r="C43" s="305"/>
      <c r="D43" s="306"/>
      <c r="E43" s="305"/>
      <c r="F43" s="307"/>
      <c r="G43" s="301"/>
      <c r="H43" s="332"/>
      <c r="I43" s="332"/>
      <c r="J43" s="332"/>
      <c r="K43" s="332"/>
      <c r="L43" s="333"/>
      <c r="M43" s="302"/>
      <c r="N43" s="298"/>
      <c r="O43" s="322"/>
      <c r="P43" s="322"/>
      <c r="Q43" s="322"/>
      <c r="R43" s="322"/>
      <c r="S43" s="322"/>
      <c r="T43" s="322"/>
      <c r="U43" s="322"/>
    </row>
    <row r="44" spans="1:21" ht="18" customHeight="1">
      <c r="A44" s="242"/>
      <c r="B44" s="272"/>
      <c r="C44" s="272"/>
      <c r="D44" s="272"/>
      <c r="E44" s="272"/>
      <c r="F44" s="268"/>
      <c r="G44" s="270"/>
      <c r="H44" s="324" t="s">
        <v>36</v>
      </c>
      <c r="I44" s="324"/>
      <c r="J44" s="324"/>
      <c r="K44" s="324"/>
      <c r="L44" s="324"/>
      <c r="M44" s="308"/>
      <c r="O44" s="322"/>
      <c r="P44" s="322"/>
      <c r="Q44" s="322"/>
      <c r="R44" s="322"/>
      <c r="S44" s="322"/>
      <c r="T44" s="322"/>
      <c r="U44" s="322"/>
    </row>
    <row r="45" spans="1:21" ht="18" customHeight="1">
      <c r="A45" s="242"/>
      <c r="B45" s="272"/>
      <c r="C45" s="272"/>
      <c r="D45" s="272"/>
      <c r="E45" s="272"/>
      <c r="F45" s="268"/>
      <c r="G45" s="277"/>
      <c r="H45" s="325"/>
      <c r="I45" s="326"/>
      <c r="J45" s="309"/>
      <c r="K45" s="309" t="str">
        <f>IF(ISBLANK($H45), "", SUMIF([1]Transactions!$J:$J,$H45,[1]Transactions!$H:$H))</f>
        <v/>
      </c>
      <c r="L45" s="310" t="str">
        <f>IF(ISBLANK($H45), "", K45-J45)</f>
        <v/>
      </c>
      <c r="M45" s="282"/>
      <c r="O45" s="322"/>
      <c r="P45" s="322"/>
      <c r="Q45" s="322"/>
      <c r="R45" s="322"/>
      <c r="S45" s="322"/>
      <c r="T45" s="322"/>
      <c r="U45" s="322"/>
    </row>
    <row r="46" spans="1:21" ht="15.75" customHeight="1">
      <c r="H46" s="311"/>
      <c r="I46" s="311"/>
      <c r="J46" s="311"/>
      <c r="K46" s="311"/>
      <c r="L46" s="311"/>
      <c r="M46" s="311"/>
      <c r="O46" s="322"/>
      <c r="P46" s="322"/>
      <c r="Q46" s="322"/>
      <c r="R46" s="322"/>
      <c r="S46" s="322"/>
      <c r="T46" s="322"/>
      <c r="U46" s="322"/>
    </row>
    <row r="47" spans="1:21" ht="15.75" customHeight="1">
      <c r="H47" s="311"/>
      <c r="I47" s="311"/>
      <c r="J47" s="311"/>
      <c r="K47" s="311"/>
      <c r="L47" s="311"/>
      <c r="M47" s="311"/>
    </row>
    <row r="48" spans="1:21" ht="15.75" customHeight="1"/>
  </sheetData>
  <sheetProtection algorithmName="SHA-512" hashValue="17vXCITLEeYcoalh1ea6Vvt2Isj4VLFAQVRa95dfOVR6MtmARKZY42EH/GHefSPr4F/nTA+HJBMwWa1SHoR9JA==" saltValue="F1FOUlMsMjQCE8UOoDKpLA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 H45 H16:H18">
    <cfRule type="notContainsBlanks" dxfId="136" priority="3">
      <formula>LEN(TRIM(B16))&gt;0</formula>
    </cfRule>
  </conditionalFormatting>
  <conditionalFormatting sqref="D34">
    <cfRule type="expression" dxfId="135" priority="4">
      <formula>NOT(ISBLANK(B34))</formula>
    </cfRule>
  </conditionalFormatting>
  <conditionalFormatting sqref="G33:G43 M33:M43">
    <cfRule type="expression" dxfId="134" priority="5">
      <formula>NOT(ISBLANK(H33))</formula>
    </cfRule>
  </conditionalFormatting>
  <conditionalFormatting sqref="F15:F34 L15:L18 B36:F36 F44:F45 L45">
    <cfRule type="cellIs" dxfId="133" priority="6" operator="lessThan">
      <formula>0</formula>
    </cfRule>
  </conditionalFormatting>
  <conditionalFormatting sqref="F16:F34 L16:L18 B36:F36 F44:F45 L45">
    <cfRule type="cellIs" dxfId="132" priority="7" operator="equal">
      <formula>0</formula>
    </cfRule>
  </conditionalFormatting>
  <conditionalFormatting sqref="C38:E38">
    <cfRule type="cellIs" dxfId="131" priority="2" operator="lessThan">
      <formula>0</formula>
    </cfRule>
  </conditionalFormatting>
  <conditionalFormatting sqref="C40:E40">
    <cfRule type="cellIs" dxfId="130" priority="1" operator="lessThan">
      <formula>0</formula>
    </cfRule>
  </conditionalFormatting>
  <hyperlinks>
    <hyperlink ref="H44" r:id="rId1" xr:uid="{732EBF36-9B38-4AE3-89DD-1C861A147526}"/>
    <hyperlink ref="H44:L44" r:id="rId2" display="Click Here To Check Your Credit Score" xr:uid="{5E1FA1D3-3A64-45D1-8533-064F60DCEAD1}"/>
  </hyperlinks>
  <pageMargins left="0.7" right="0.7" top="0.75" bottom="0.75" header="0.3" footer="0.3"/>
  <pageSetup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5EBE-4745-4711-AC17-CECF94227EAF}">
  <sheetPr codeName="Sheet27">
    <outlinePr summaryBelow="0" summaryRight="0"/>
  </sheetPr>
  <dimension ref="A1:U48"/>
  <sheetViews>
    <sheetView showGridLines="0" topLeftCell="A19" workbookViewId="0">
      <selection activeCell="H44" sqref="H44:L44"/>
    </sheetView>
  </sheetViews>
  <sheetFormatPr defaultColWidth="0" defaultRowHeight="15.75" customHeight="1" zeroHeight="1"/>
  <cols>
    <col min="1" max="1" width="7" style="216" customWidth="1"/>
    <col min="2" max="2" width="13" style="216" customWidth="1"/>
    <col min="3" max="3" width="15.109375" style="216" customWidth="1"/>
    <col min="4" max="4" width="10.109375" style="216" customWidth="1"/>
    <col min="5" max="5" width="9.5546875" style="216" customWidth="1"/>
    <col min="6" max="6" width="14.88671875" style="216" customWidth="1"/>
    <col min="7" max="7" width="10" style="216" customWidth="1"/>
    <col min="8" max="8" width="14.33203125" style="216" customWidth="1"/>
    <col min="9" max="9" width="14.44140625" style="216" customWidth="1"/>
    <col min="10" max="11" width="11.5546875" style="216" customWidth="1"/>
    <col min="12" max="12" width="7.109375" style="216" customWidth="1"/>
    <col min="13" max="13" width="7" style="216" customWidth="1"/>
    <col min="14" max="14" width="14.44140625" style="216" customWidth="1"/>
    <col min="15" max="21" width="0" style="355" hidden="1" customWidth="1"/>
    <col min="22" max="16384" width="14.44140625" style="216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220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73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8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220"/>
      <c r="B12" s="26"/>
      <c r="C12" s="27"/>
      <c r="D12" s="376"/>
      <c r="E12" s="369"/>
      <c r="F12" s="369"/>
      <c r="G12" s="220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9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 t="s">
        <v>71</v>
      </c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217"/>
      <c r="C35" s="217"/>
      <c r="D35" s="217"/>
      <c r="E35" s="217"/>
      <c r="F35" s="217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217"/>
      <c r="D37" s="217"/>
      <c r="E37" s="217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C40+Jan!C40+Feb!C40</f>
        <v>600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220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220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220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15"/>
      <c r="I46" s="215"/>
      <c r="J46" s="215"/>
      <c r="K46" s="215"/>
      <c r="L46" s="215"/>
      <c r="M46" s="215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15"/>
      <c r="I47" s="215"/>
      <c r="J47" s="215"/>
      <c r="K47" s="215"/>
      <c r="L47" s="215"/>
      <c r="M47" s="215"/>
    </row>
    <row r="48" spans="1:21" ht="15.75" customHeight="1"/>
  </sheetData>
  <sheetProtection algorithmName="SHA-512" hashValue="Ro36lHlMbqJGzJWFnU1EcLbJoBx5bDK4esezMbPDBHBo0+8dBt3t7vQx0GJ+pg6n1f2ClChiCWZWL8SnYRXg4w==" saltValue="EgFmp4lP2iq/aSNUm9hLng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129" priority="7">
      <formula>LEN(TRIM(B16))&gt;0</formula>
    </cfRule>
  </conditionalFormatting>
  <conditionalFormatting sqref="D34">
    <cfRule type="expression" dxfId="128" priority="8">
      <formula>NOT(ISBLANK(B34))</formula>
    </cfRule>
  </conditionalFormatting>
  <conditionalFormatting sqref="G33:G43">
    <cfRule type="expression" dxfId="127" priority="9">
      <formula>NOT(ISBLANK(H33))</formula>
    </cfRule>
  </conditionalFormatting>
  <conditionalFormatting sqref="F15:F34 B36:F36 F44:F45">
    <cfRule type="cellIs" dxfId="126" priority="10" operator="lessThan">
      <formula>0</formula>
    </cfRule>
  </conditionalFormatting>
  <conditionalFormatting sqref="F16:F34 B36:F36 F44:F45">
    <cfRule type="cellIs" dxfId="125" priority="11" operator="equal">
      <formula>0</formula>
    </cfRule>
  </conditionalFormatting>
  <conditionalFormatting sqref="C38:E38">
    <cfRule type="cellIs" dxfId="124" priority="6" operator="lessThan">
      <formula>0</formula>
    </cfRule>
  </conditionalFormatting>
  <conditionalFormatting sqref="C40:E40">
    <cfRule type="cellIs" dxfId="123" priority="5" operator="lessThan">
      <formula>0</formula>
    </cfRule>
  </conditionalFormatting>
  <conditionalFormatting sqref="H45 H16:H18">
    <cfRule type="notContainsBlanks" dxfId="122" priority="1">
      <formula>LEN(TRIM(H16))&gt;0</formula>
    </cfRule>
  </conditionalFormatting>
  <conditionalFormatting sqref="M33:M43">
    <cfRule type="expression" dxfId="121" priority="2">
      <formula>NOT(ISBLANK(N33))</formula>
    </cfRule>
  </conditionalFormatting>
  <conditionalFormatting sqref="L15:L18 L45">
    <cfRule type="cellIs" dxfId="120" priority="3" operator="lessThan">
      <formula>0</formula>
    </cfRule>
  </conditionalFormatting>
  <conditionalFormatting sqref="L16:L18 L45">
    <cfRule type="cellIs" dxfId="119" priority="4" operator="equal">
      <formula>0</formula>
    </cfRule>
  </conditionalFormatting>
  <hyperlinks>
    <hyperlink ref="H44" r:id="rId1" xr:uid="{31906CB5-DE6B-4118-B65F-3C9EFB526306}"/>
    <hyperlink ref="H44:L44" r:id="rId2" display="Click Here To Check Your Credit Score" xr:uid="{ECD51787-B990-4D11-A42C-52109CFB09AA}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997F-E617-446A-95AB-8380539BD064}">
  <sheetPr codeName="Sheet17">
    <outlinePr summaryBelow="0" summaryRight="0"/>
  </sheetPr>
  <dimension ref="A1:U48"/>
  <sheetViews>
    <sheetView showGridLines="0" topLeftCell="A24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1.21875" customWidth="1"/>
    <col min="5" max="5" width="11.777343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74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 t="s">
        <v>71</v>
      </c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C40+Mar!C40+Feb!C40+Jan!C40</f>
        <v>800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jVWaGJ8j6z43IvonENTaSpF76CySFfnSx5ras+R0GTuxIDdxVDqd3LlfSMrj+5sq7q2KrqP4uFPT1cLI6D5eNA==" saltValue="gfziSyCSRYJnlVpNQbdrYA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13:F13"/>
    <mergeCell ref="H13:L13"/>
    <mergeCell ref="B16:C16"/>
    <mergeCell ref="H16:I16"/>
    <mergeCell ref="B17:C17"/>
    <mergeCell ref="H17:I17"/>
    <mergeCell ref="B21:C21"/>
    <mergeCell ref="B22:C22"/>
    <mergeCell ref="B23:C23"/>
    <mergeCell ref="B18:C18"/>
    <mergeCell ref="H18:I18"/>
    <mergeCell ref="B19:C19"/>
    <mergeCell ref="H19:I19"/>
    <mergeCell ref="B20:C20"/>
    <mergeCell ref="B25:C25"/>
    <mergeCell ref="B26:C26"/>
    <mergeCell ref="B27:C27"/>
    <mergeCell ref="B28:C28"/>
    <mergeCell ref="B29:C29"/>
    <mergeCell ref="O1:U1048576"/>
    <mergeCell ref="C42:E42"/>
    <mergeCell ref="H45:I45"/>
    <mergeCell ref="H44:L44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B24:C24"/>
    <mergeCell ref="J24:K27"/>
    <mergeCell ref="M24:M31"/>
  </mergeCells>
  <conditionalFormatting sqref="B16:C34">
    <cfRule type="notContainsBlanks" dxfId="118" priority="7">
      <formula>LEN(TRIM(B16))&gt;0</formula>
    </cfRule>
  </conditionalFormatting>
  <conditionalFormatting sqref="D34">
    <cfRule type="expression" dxfId="117" priority="8">
      <formula>NOT(ISBLANK(B34))</formula>
    </cfRule>
  </conditionalFormatting>
  <conditionalFormatting sqref="G33:G43">
    <cfRule type="expression" dxfId="116" priority="9">
      <formula>NOT(ISBLANK(H33))</formula>
    </cfRule>
  </conditionalFormatting>
  <conditionalFormatting sqref="F15:F34 B36:F36 F44:F45">
    <cfRule type="cellIs" dxfId="115" priority="10" operator="lessThan">
      <formula>0</formula>
    </cfRule>
  </conditionalFormatting>
  <conditionalFormatting sqref="F16:F34 B36:F36 F44:F45">
    <cfRule type="cellIs" dxfId="114" priority="11" operator="equal">
      <formula>0</formula>
    </cfRule>
  </conditionalFormatting>
  <conditionalFormatting sqref="C38:E38">
    <cfRule type="cellIs" dxfId="113" priority="6" operator="lessThan">
      <formula>0</formula>
    </cfRule>
  </conditionalFormatting>
  <conditionalFormatting sqref="C40:E40">
    <cfRule type="cellIs" dxfId="112" priority="5" operator="lessThan">
      <formula>0</formula>
    </cfRule>
  </conditionalFormatting>
  <conditionalFormatting sqref="H45 H16:H18">
    <cfRule type="notContainsBlanks" dxfId="111" priority="1">
      <formula>LEN(TRIM(H16))&gt;0</formula>
    </cfRule>
  </conditionalFormatting>
  <conditionalFormatting sqref="M33:M43">
    <cfRule type="expression" dxfId="110" priority="2">
      <formula>NOT(ISBLANK(N33))</formula>
    </cfRule>
  </conditionalFormatting>
  <conditionalFormatting sqref="L15:L18 L45">
    <cfRule type="cellIs" dxfId="109" priority="3" operator="lessThan">
      <formula>0</formula>
    </cfRule>
  </conditionalFormatting>
  <conditionalFormatting sqref="L16:L18 L45">
    <cfRule type="cellIs" dxfId="108" priority="4" operator="equal">
      <formula>0</formula>
    </cfRule>
  </conditionalFormatting>
  <hyperlinks>
    <hyperlink ref="H44" r:id="rId1" xr:uid="{EBDFE0DB-8B97-4AD2-AE14-9C8EE3189170}"/>
    <hyperlink ref="H44:L44" r:id="rId2" display="Click Here To Check Your Credit Score" xr:uid="{092F9BF9-439F-436C-827B-AAA903A18779}"/>
  </hyperlinks>
  <pageMargins left="0.7" right="0.7" top="0.75" bottom="0.75" header="0.3" footer="0.3"/>
  <pageSetup orientation="portrait" horizontalDpi="1200" verticalDpi="12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DC96E-DF08-4407-8462-128C27C89F41}">
  <sheetPr codeName="Sheet28">
    <outlinePr summaryBelow="0" summaryRight="0"/>
  </sheetPr>
  <dimension ref="A1:U48"/>
  <sheetViews>
    <sheetView showGridLines="0" topLeftCell="A19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75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 t="s">
        <v>71</v>
      </c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C40+Apr!C40+Mar!C40+Feb!C40+Jan!C40</f>
        <v>1000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YAbdJloOj1UzY7ze6VAX55TJyS78IiUcJw1V7o812uwMSmyb1UzS8HYJtmX75T/fiV5JXG54g1wT5TXojX6iWQ==" saltValue="K8oOO4KsgfLsVbzCIF8JGw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107" priority="11">
      <formula>LEN(TRIM(B16))&gt;0</formula>
    </cfRule>
  </conditionalFormatting>
  <conditionalFormatting sqref="D34">
    <cfRule type="expression" dxfId="106" priority="12">
      <formula>NOT(ISBLANK(B34))</formula>
    </cfRule>
  </conditionalFormatting>
  <conditionalFormatting sqref="G33:G43">
    <cfRule type="expression" dxfId="105" priority="13">
      <formula>NOT(ISBLANK(H33))</formula>
    </cfRule>
  </conditionalFormatting>
  <conditionalFormatting sqref="F15:F34 B36:F36 F44:F45">
    <cfRule type="cellIs" dxfId="104" priority="14" operator="lessThan">
      <formula>0</formula>
    </cfRule>
  </conditionalFormatting>
  <conditionalFormatting sqref="F16:F34 B36:F36 F44:F45">
    <cfRule type="cellIs" dxfId="103" priority="15" operator="equal">
      <formula>0</formula>
    </cfRule>
  </conditionalFormatting>
  <conditionalFormatting sqref="C38:E38">
    <cfRule type="cellIs" dxfId="102" priority="10" operator="lessThan">
      <formula>0</formula>
    </cfRule>
  </conditionalFormatting>
  <conditionalFormatting sqref="C40:E40">
    <cfRule type="cellIs" dxfId="101" priority="9" operator="lessThan">
      <formula>0</formula>
    </cfRule>
  </conditionalFormatting>
  <conditionalFormatting sqref="H45 H16:H18">
    <cfRule type="notContainsBlanks" dxfId="100" priority="1">
      <formula>LEN(TRIM(H16))&gt;0</formula>
    </cfRule>
  </conditionalFormatting>
  <conditionalFormatting sqref="M33:M43">
    <cfRule type="expression" dxfId="99" priority="2">
      <formula>NOT(ISBLANK(N33))</formula>
    </cfRule>
  </conditionalFormatting>
  <conditionalFormatting sqref="L15:L18 L45">
    <cfRule type="cellIs" dxfId="98" priority="3" operator="lessThan">
      <formula>0</formula>
    </cfRule>
  </conditionalFormatting>
  <conditionalFormatting sqref="L16:L18 L45">
    <cfRule type="cellIs" dxfId="97" priority="4" operator="equal">
      <formula>0</formula>
    </cfRule>
  </conditionalFormatting>
  <hyperlinks>
    <hyperlink ref="H44" r:id="rId1" xr:uid="{130AA364-38D8-4504-A73C-D02671FED00F}"/>
    <hyperlink ref="H44:L44" r:id="rId2" display="Click Here To Check Your Credit Score" xr:uid="{D42F703F-0DC7-457C-8EEA-6E4E181B648C}"/>
  </hyperlinks>
  <pageMargins left="0.7" right="0.7" top="0.75" bottom="0.75" header="0.3" footer="0.3"/>
  <pageSetup orientation="portrait" horizontalDpi="1200" verticalDpi="1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B385-1E30-4FFB-BABB-0BA2B6471610}">
  <sheetPr codeName="Sheet21">
    <outlinePr summaryBelow="0" summaryRight="0"/>
  </sheetPr>
  <dimension ref="A1:U48"/>
  <sheetViews>
    <sheetView showGridLines="0" topLeftCell="A16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76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 t="s">
        <v>71</v>
      </c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Jan!C40+Feb!C40+Mar!C40+Apr!C40+May!C40+C40</f>
        <v>1200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Pfp1LobplTSa9E0FcA5c3Tl/zSgBPVbaYnWFlgIK9LKjhuge4+uc12NA93Dl2mSQgc7cTrOlf5O6n44TGluIlA==" saltValue="TBnJ2xci++Do9Nicg0iT2g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96" priority="7">
      <formula>LEN(TRIM(B16))&gt;0</formula>
    </cfRule>
  </conditionalFormatting>
  <conditionalFormatting sqref="D34">
    <cfRule type="expression" dxfId="95" priority="8">
      <formula>NOT(ISBLANK(B34))</formula>
    </cfRule>
  </conditionalFormatting>
  <conditionalFormatting sqref="G33:G43">
    <cfRule type="expression" dxfId="94" priority="9">
      <formula>NOT(ISBLANK(H33))</formula>
    </cfRule>
  </conditionalFormatting>
  <conditionalFormatting sqref="F15:F34 B36:F36 F44:F45">
    <cfRule type="cellIs" dxfId="93" priority="10" operator="lessThan">
      <formula>0</formula>
    </cfRule>
  </conditionalFormatting>
  <conditionalFormatting sqref="F16:F34 B36:F36 F44:F45">
    <cfRule type="cellIs" dxfId="92" priority="11" operator="equal">
      <formula>0</formula>
    </cfRule>
  </conditionalFormatting>
  <conditionalFormatting sqref="C38:E38">
    <cfRule type="cellIs" dxfId="91" priority="6" operator="lessThan">
      <formula>0</formula>
    </cfRule>
  </conditionalFormatting>
  <conditionalFormatting sqref="C40:E40">
    <cfRule type="cellIs" dxfId="90" priority="5" operator="lessThan">
      <formula>0</formula>
    </cfRule>
  </conditionalFormatting>
  <conditionalFormatting sqref="H45 H16:H18">
    <cfRule type="notContainsBlanks" dxfId="89" priority="1">
      <formula>LEN(TRIM(H16))&gt;0</formula>
    </cfRule>
  </conditionalFormatting>
  <conditionalFormatting sqref="M33:M43">
    <cfRule type="expression" dxfId="88" priority="2">
      <formula>NOT(ISBLANK(N33))</formula>
    </cfRule>
  </conditionalFormatting>
  <conditionalFormatting sqref="L15:L18 L45">
    <cfRule type="cellIs" dxfId="87" priority="3" operator="lessThan">
      <formula>0</formula>
    </cfRule>
  </conditionalFormatting>
  <conditionalFormatting sqref="L16:L18 L45">
    <cfRule type="cellIs" dxfId="86" priority="4" operator="equal">
      <formula>0</formula>
    </cfRule>
  </conditionalFormatting>
  <hyperlinks>
    <hyperlink ref="H44" r:id="rId1" xr:uid="{F7E89589-E5F4-4818-870F-F00124C52C82}"/>
    <hyperlink ref="H44:L44" r:id="rId2" display="Click Here To Check Your Credit Score" xr:uid="{CB8978B1-A1D1-4629-BB54-76B5D3DE2CD9}"/>
  </hyperlinks>
  <pageMargins left="0.7" right="0.7" top="0.75" bottom="0.75" header="0.3" footer="0.3"/>
  <pageSetup orientation="portrait" horizontalDpi="1200" verticalDpi="12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8FD6-E167-44C8-8265-42B660C9A2A3}">
  <sheetPr codeName="Sheet22">
    <outlinePr summaryBelow="0" summaryRight="0"/>
  </sheetPr>
  <dimension ref="A1:U48"/>
  <sheetViews>
    <sheetView showGridLines="0" topLeftCell="A19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77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 t="s">
        <v>71</v>
      </c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C40+Jun!C40+May!C40+Apr!C40+Mar!C40+Feb!C40+Jan!C40</f>
        <v>1400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qXz84OlBchG438pab1g1x2aymZypd8pdX7+RmJ41HZe6Y081BWLBQiSFJ7A+lGz/kcNOkI+hZdNgBltMsRq0rw==" saltValue="VxsIVbWrCMiU/msjrPCApQ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85" priority="7">
      <formula>LEN(TRIM(B16))&gt;0</formula>
    </cfRule>
  </conditionalFormatting>
  <conditionalFormatting sqref="D34">
    <cfRule type="expression" dxfId="84" priority="8">
      <formula>NOT(ISBLANK(B34))</formula>
    </cfRule>
  </conditionalFormatting>
  <conditionalFormatting sqref="G33:G43">
    <cfRule type="expression" dxfId="83" priority="9">
      <formula>NOT(ISBLANK(H33))</formula>
    </cfRule>
  </conditionalFormatting>
  <conditionalFormatting sqref="F15:F34 B36:F36 F44:F45">
    <cfRule type="cellIs" dxfId="82" priority="10" operator="lessThan">
      <formula>0</formula>
    </cfRule>
  </conditionalFormatting>
  <conditionalFormatting sqref="F16:F34 B36:F36 F44:F45">
    <cfRule type="cellIs" dxfId="81" priority="11" operator="equal">
      <formula>0</formula>
    </cfRule>
  </conditionalFormatting>
  <conditionalFormatting sqref="C38:E38">
    <cfRule type="cellIs" dxfId="80" priority="6" operator="lessThan">
      <formula>0</formula>
    </cfRule>
  </conditionalFormatting>
  <conditionalFormatting sqref="C40:E40">
    <cfRule type="cellIs" dxfId="79" priority="5" operator="lessThan">
      <formula>0</formula>
    </cfRule>
  </conditionalFormatting>
  <conditionalFormatting sqref="H45 H16:H18">
    <cfRule type="notContainsBlanks" dxfId="78" priority="1">
      <formula>LEN(TRIM(H16))&gt;0</formula>
    </cfRule>
  </conditionalFormatting>
  <conditionalFormatting sqref="M33:M43">
    <cfRule type="expression" dxfId="77" priority="2">
      <formula>NOT(ISBLANK(N33))</formula>
    </cfRule>
  </conditionalFormatting>
  <conditionalFormatting sqref="L15:L18 L45">
    <cfRule type="cellIs" dxfId="76" priority="3" operator="lessThan">
      <formula>0</formula>
    </cfRule>
  </conditionalFormatting>
  <conditionalFormatting sqref="L16:L18 L45">
    <cfRule type="cellIs" dxfId="75" priority="4" operator="equal">
      <formula>0</formula>
    </cfRule>
  </conditionalFormatting>
  <hyperlinks>
    <hyperlink ref="H44" r:id="rId1" xr:uid="{EC32A3F2-72CA-4652-904F-2A205AF119BD}"/>
    <hyperlink ref="H44:L44" r:id="rId2" display="Click Here To Check Your Credit Score" xr:uid="{1878970F-3D5E-4AB4-A163-AFB58E3E4248}"/>
  </hyperlinks>
  <pageMargins left="0.7" right="0.7" top="0.75" bottom="0.75" header="0.3" footer="0.3"/>
  <pageSetup orientation="portrait" horizontalDpi="1200" verticalDpi="12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007F2-0531-4B41-81E7-3F7F4A97792A}">
  <sheetPr codeName="Sheet23">
    <outlinePr summaryBelow="0" summaryRight="0"/>
  </sheetPr>
  <dimension ref="A1:U48"/>
  <sheetViews>
    <sheetView showGridLines="0" topLeftCell="A16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78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/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C40+Jul!C40+Jun!C40+May!C40+Apr!C40+Mar!C40+Feb!C40+Jan!C40</f>
        <v>1600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8SeD44Im26A59GwVnVkSkhxTa33x3N6kPp9M+4jIF+jdAU4hMVOGItdCvySBg9IX+JJQaJyOmzS9ET5HwYR+5A==" saltValue="dy8M/zTig5j4wXAFJ6V+cQ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74" priority="7">
      <formula>LEN(TRIM(B16))&gt;0</formula>
    </cfRule>
  </conditionalFormatting>
  <conditionalFormatting sqref="D34">
    <cfRule type="expression" dxfId="73" priority="8">
      <formula>NOT(ISBLANK(B34))</formula>
    </cfRule>
  </conditionalFormatting>
  <conditionalFormatting sqref="G33:G43">
    <cfRule type="expression" dxfId="72" priority="9">
      <formula>NOT(ISBLANK(H33))</formula>
    </cfRule>
  </conditionalFormatting>
  <conditionalFormatting sqref="F15:F34 B36:F36 F44:F45">
    <cfRule type="cellIs" dxfId="71" priority="10" operator="lessThan">
      <formula>0</formula>
    </cfRule>
  </conditionalFormatting>
  <conditionalFormatting sqref="F16:F34 B36:F36 F44:F45">
    <cfRule type="cellIs" dxfId="70" priority="11" operator="equal">
      <formula>0</formula>
    </cfRule>
  </conditionalFormatting>
  <conditionalFormatting sqref="C38:E38">
    <cfRule type="cellIs" dxfId="69" priority="6" operator="lessThan">
      <formula>0</formula>
    </cfRule>
  </conditionalFormatting>
  <conditionalFormatting sqref="C40:E40">
    <cfRule type="cellIs" dxfId="68" priority="5" operator="lessThan">
      <formula>0</formula>
    </cfRule>
  </conditionalFormatting>
  <conditionalFormatting sqref="H45 H16:H18">
    <cfRule type="notContainsBlanks" dxfId="67" priority="1">
      <formula>LEN(TRIM(H16))&gt;0</formula>
    </cfRule>
  </conditionalFormatting>
  <conditionalFormatting sqref="M33:M43">
    <cfRule type="expression" dxfId="66" priority="2">
      <formula>NOT(ISBLANK(N33))</formula>
    </cfRule>
  </conditionalFormatting>
  <conditionalFormatting sqref="L15:L18 L45">
    <cfRule type="cellIs" dxfId="65" priority="3" operator="lessThan">
      <formula>0</formula>
    </cfRule>
  </conditionalFormatting>
  <conditionalFormatting sqref="L16:L18 L45">
    <cfRule type="cellIs" dxfId="64" priority="4" operator="equal">
      <formula>0</formula>
    </cfRule>
  </conditionalFormatting>
  <hyperlinks>
    <hyperlink ref="H44" r:id="rId1" xr:uid="{83A48E60-9C35-401B-99D1-0436DD0F6F28}"/>
    <hyperlink ref="H44:L44" r:id="rId2" display="Click Here To Check Your Credit Score" xr:uid="{49AD4A37-DD1C-4F9E-8CE3-2B337708E4D6}"/>
  </hyperlinks>
  <pageMargins left="0.7" right="0.7" top="0.75" bottom="0.75" header="0.3" footer="0.3"/>
  <pageSetup orientation="portrait" horizontalDpi="1200" verticalDpi="12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F39C-475C-4225-891B-2518AF08C0AD}">
  <sheetPr codeName="Sheet24">
    <outlinePr summaryBelow="0" summaryRight="0"/>
  </sheetPr>
  <dimension ref="A1:U48"/>
  <sheetViews>
    <sheetView showGridLines="0" topLeftCell="A22" workbookViewId="0">
      <selection activeCell="H44" sqref="H44:L44"/>
    </sheetView>
  </sheetViews>
  <sheetFormatPr defaultColWidth="0" defaultRowHeight="15.75" customHeight="1" zeroHeight="1"/>
  <cols>
    <col min="1" max="1" width="7" customWidth="1"/>
    <col min="2" max="2" width="13" customWidth="1"/>
    <col min="3" max="3" width="15.109375" customWidth="1"/>
    <col min="4" max="4" width="10.109375" customWidth="1"/>
    <col min="5" max="5" width="9.5546875" customWidth="1"/>
    <col min="6" max="6" width="14.88671875" customWidth="1"/>
    <col min="7" max="7" width="10" customWidth="1"/>
    <col min="8" max="8" width="14.33203125" style="210" customWidth="1"/>
    <col min="9" max="9" width="14.44140625" style="210" customWidth="1"/>
    <col min="10" max="11" width="11.5546875" style="210" customWidth="1"/>
    <col min="12" max="12" width="7.109375" style="210" customWidth="1"/>
    <col min="13" max="13" width="7" style="210" customWidth="1"/>
    <col min="14" max="14" width="14.44140625" style="210" customWidth="1"/>
    <col min="15" max="21" width="0" style="355" hidden="1" customWidth="1"/>
    <col min="22" max="16384" width="14.44140625" hidden="1"/>
  </cols>
  <sheetData>
    <row r="1" spans="1:21" ht="52.5" customHeight="1">
      <c r="A1" s="1"/>
      <c r="B1" s="377" t="s">
        <v>0</v>
      </c>
      <c r="C1" s="369"/>
      <c r="D1" s="369"/>
      <c r="E1" s="369"/>
      <c r="F1" s="369"/>
      <c r="G1" s="369"/>
      <c r="H1" s="378"/>
      <c r="I1" s="369"/>
      <c r="J1" s="369"/>
      <c r="K1" s="369"/>
      <c r="L1" s="369"/>
      <c r="M1" s="369"/>
      <c r="N1" s="1"/>
      <c r="O1" s="354" t="s">
        <v>7</v>
      </c>
      <c r="P1" s="354"/>
      <c r="Q1" s="354"/>
      <c r="R1" s="354"/>
      <c r="S1" s="354"/>
      <c r="T1" s="354"/>
      <c r="U1" s="354"/>
    </row>
    <row r="2" spans="1:21" ht="1.5" customHeight="1">
      <c r="A2" s="2"/>
      <c r="B2" s="37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"/>
      <c r="O2" s="354"/>
      <c r="P2" s="354"/>
      <c r="Q2" s="354"/>
      <c r="R2" s="354"/>
      <c r="S2" s="354"/>
      <c r="T2" s="354"/>
      <c r="U2" s="354"/>
    </row>
    <row r="3" spans="1:21" ht="1.5" customHeight="1">
      <c r="A3" s="2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2"/>
      <c r="O3" s="354"/>
      <c r="P3" s="354"/>
      <c r="Q3" s="354"/>
      <c r="R3" s="354"/>
      <c r="S3" s="354"/>
      <c r="T3" s="354"/>
      <c r="U3" s="354"/>
    </row>
    <row r="4" spans="1:21" ht="1.5" customHeight="1">
      <c r="A4" s="2"/>
      <c r="B4" s="37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"/>
      <c r="O4" s="354"/>
      <c r="P4" s="354"/>
      <c r="Q4" s="354"/>
      <c r="R4" s="354"/>
      <c r="S4" s="354"/>
      <c r="T4" s="354"/>
      <c r="U4" s="354"/>
    </row>
    <row r="5" spans="1:21" ht="1.5" customHeight="1">
      <c r="A5" s="3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"/>
      <c r="O5" s="354"/>
      <c r="P5" s="354"/>
      <c r="Q5" s="354"/>
      <c r="R5" s="354"/>
      <c r="S5" s="354"/>
      <c r="T5" s="354"/>
      <c r="U5" s="354"/>
    </row>
    <row r="6" spans="1:21" ht="12" customHeight="1">
      <c r="A6" s="4"/>
      <c r="B6" s="93"/>
      <c r="C6" s="93"/>
      <c r="D6" s="93"/>
      <c r="E6" s="6"/>
      <c r="F6" s="7"/>
      <c r="G6" s="8"/>
      <c r="H6" s="7"/>
      <c r="I6" s="7"/>
      <c r="J6" s="7"/>
      <c r="K6" s="7"/>
      <c r="L6" s="7"/>
      <c r="M6" s="7"/>
      <c r="O6" s="354"/>
      <c r="P6" s="354"/>
      <c r="Q6" s="354"/>
      <c r="R6" s="354"/>
      <c r="S6" s="354"/>
      <c r="T6" s="354"/>
      <c r="U6" s="354"/>
    </row>
    <row r="7" spans="1:21" ht="59.25" customHeight="1">
      <c r="A7" s="9"/>
      <c r="B7" s="380" t="s">
        <v>79</v>
      </c>
      <c r="C7" s="369"/>
      <c r="D7" s="369"/>
      <c r="E7" s="369"/>
      <c r="F7" s="7"/>
      <c r="G7" s="10"/>
      <c r="H7" s="381" t="s">
        <v>1</v>
      </c>
      <c r="I7" s="381"/>
      <c r="J7" s="381"/>
      <c r="K7" s="381"/>
      <c r="L7" s="381"/>
      <c r="M7" s="381"/>
      <c r="O7" s="354"/>
      <c r="P7" s="354"/>
      <c r="Q7" s="354"/>
      <c r="R7" s="354"/>
      <c r="S7" s="354"/>
      <c r="T7" s="354"/>
      <c r="U7" s="354"/>
    </row>
    <row r="8" spans="1:21" ht="51.6" customHeight="1">
      <c r="A8" s="9"/>
      <c r="B8" s="369"/>
      <c r="C8" s="369"/>
      <c r="D8" s="369"/>
      <c r="E8" s="369"/>
      <c r="F8" s="7"/>
      <c r="G8" s="10"/>
      <c r="H8" s="11"/>
      <c r="I8" s="12"/>
      <c r="J8" s="7"/>
      <c r="K8" s="7"/>
      <c r="L8" s="10"/>
      <c r="M8" s="7"/>
      <c r="O8" s="354"/>
      <c r="P8" s="354"/>
      <c r="Q8" s="354"/>
      <c r="R8" s="354"/>
      <c r="S8" s="354"/>
      <c r="T8" s="354"/>
      <c r="U8" s="354"/>
    </row>
    <row r="9" spans="1:21" ht="24" customHeight="1">
      <c r="A9" s="13"/>
      <c r="B9" s="382" t="s">
        <v>2</v>
      </c>
      <c r="C9" s="369"/>
      <c r="D9" s="369"/>
      <c r="E9" s="369"/>
      <c r="F9" s="369"/>
      <c r="G9" s="15"/>
      <c r="H9" s="211" t="s">
        <v>3</v>
      </c>
      <c r="I9" s="16"/>
      <c r="J9" s="17"/>
      <c r="K9" s="13"/>
      <c r="L9" s="13"/>
      <c r="M9" s="13"/>
      <c r="O9" s="354"/>
      <c r="P9" s="354"/>
      <c r="Q9" s="354"/>
      <c r="R9" s="354"/>
      <c r="S9" s="354"/>
      <c r="T9" s="354"/>
      <c r="U9" s="354"/>
    </row>
    <row r="10" spans="1:21" ht="19.5" customHeight="1">
      <c r="A10" s="18"/>
      <c r="B10" s="19" t="s">
        <v>4</v>
      </c>
      <c r="C10" s="20">
        <f>D15</f>
        <v>1200</v>
      </c>
      <c r="D10" s="383"/>
      <c r="E10" s="369"/>
      <c r="F10" s="369"/>
      <c r="G10" s="18"/>
      <c r="H10" s="19" t="s">
        <v>4</v>
      </c>
      <c r="I10" s="20">
        <f>J15</f>
        <v>1500</v>
      </c>
      <c r="J10" s="383" t="str">
        <f ca="1">IFERROR(__xludf.DUMMYFUNCTION("SPARKLINE(I10,{""charttype"",""bar"";""max"",max(I10:I11);""color1"",""#41FFA0""})"),"")</f>
        <v/>
      </c>
      <c r="K10" s="369"/>
      <c r="L10" s="369"/>
      <c r="M10" s="18"/>
      <c r="O10" s="354"/>
      <c r="P10" s="354"/>
      <c r="Q10" s="354"/>
      <c r="R10" s="354"/>
      <c r="S10" s="354"/>
      <c r="T10" s="354"/>
      <c r="U10" s="354"/>
    </row>
    <row r="11" spans="1:21" ht="19.5" customHeight="1">
      <c r="A11" s="25"/>
      <c r="B11" s="22" t="s">
        <v>5</v>
      </c>
      <c r="C11" s="23">
        <f>E15</f>
        <v>1300</v>
      </c>
      <c r="D11" s="384" t="str">
        <f ca="1">IFERROR(__xludf.DUMMYFUNCTION("SPARKLINE(C11,{""charttype"",""bar"";""max"",max(C10:C11);""color1"",""#00B8D4""})"),"")</f>
        <v/>
      </c>
      <c r="E11" s="369"/>
      <c r="F11" s="369"/>
      <c r="G11" s="24"/>
      <c r="H11" s="22" t="s">
        <v>6</v>
      </c>
      <c r="I11" s="23">
        <f>K15</f>
        <v>1500</v>
      </c>
      <c r="J11" s="384" t="str">
        <f ca="1">IFERROR(__xludf.DUMMYFUNCTION("SPARKLINE(I11,{""charttype"",""bar"";""max"",max(I10:I11);""color1"",""#04D67B""})"),"")</f>
        <v/>
      </c>
      <c r="K11" s="369"/>
      <c r="L11" s="369"/>
      <c r="M11" s="25" t="s">
        <v>7</v>
      </c>
      <c r="O11" s="354"/>
      <c r="P11" s="354"/>
      <c r="Q11" s="354"/>
      <c r="R11" s="354"/>
      <c r="S11" s="354"/>
      <c r="T11" s="354"/>
      <c r="U11" s="354"/>
    </row>
    <row r="12" spans="1:21" ht="30" customHeight="1">
      <c r="A12" s="4"/>
      <c r="B12" s="26"/>
      <c r="C12" s="27"/>
      <c r="D12" s="376"/>
      <c r="E12" s="369"/>
      <c r="F12" s="369"/>
      <c r="G12" s="4"/>
      <c r="H12" s="26"/>
      <c r="I12" s="27"/>
      <c r="J12" s="376"/>
      <c r="K12" s="369"/>
      <c r="L12" s="369"/>
      <c r="M12" s="25" t="s">
        <v>8</v>
      </c>
      <c r="O12" s="354"/>
      <c r="P12" s="354"/>
      <c r="Q12" s="354"/>
      <c r="R12" s="354"/>
      <c r="S12" s="354"/>
      <c r="T12" s="354"/>
      <c r="U12" s="354"/>
    </row>
    <row r="13" spans="1:21" ht="54" customHeight="1">
      <c r="A13" s="28"/>
      <c r="B13" s="373" t="s">
        <v>9</v>
      </c>
      <c r="C13" s="369"/>
      <c r="D13" s="369"/>
      <c r="E13" s="369"/>
      <c r="F13" s="369"/>
      <c r="G13" s="29"/>
      <c r="H13" s="373" t="s">
        <v>10</v>
      </c>
      <c r="I13" s="369"/>
      <c r="J13" s="369"/>
      <c r="K13" s="369"/>
      <c r="L13" s="369"/>
      <c r="M13" s="28"/>
      <c r="O13" s="354"/>
      <c r="P13" s="354"/>
      <c r="Q13" s="354"/>
      <c r="R13" s="354"/>
      <c r="S13" s="354"/>
      <c r="T13" s="354"/>
      <c r="U13" s="354"/>
    </row>
    <row r="14" spans="1:21" ht="35.4" customHeight="1">
      <c r="A14" s="30"/>
      <c r="B14" s="33"/>
      <c r="C14" s="32"/>
      <c r="D14" s="33" t="s">
        <v>4</v>
      </c>
      <c r="E14" s="34" t="s">
        <v>5</v>
      </c>
      <c r="F14" s="33"/>
      <c r="G14" s="35"/>
      <c r="H14" s="36"/>
      <c r="I14" s="37"/>
      <c r="J14" s="33" t="s">
        <v>4</v>
      </c>
      <c r="K14" s="34" t="s">
        <v>6</v>
      </c>
      <c r="L14" s="33"/>
      <c r="M14" s="38"/>
      <c r="O14" s="354"/>
      <c r="P14" s="354"/>
      <c r="Q14" s="354"/>
      <c r="R14" s="354"/>
      <c r="S14" s="354"/>
      <c r="T14" s="354"/>
      <c r="U14" s="354"/>
    </row>
    <row r="15" spans="1:21" ht="17.25" customHeight="1" thickBot="1">
      <c r="A15" s="39"/>
      <c r="B15" s="41" t="s">
        <v>11</v>
      </c>
      <c r="C15" s="41"/>
      <c r="D15" s="207">
        <f>SUM(D16:D33)</f>
        <v>1200</v>
      </c>
      <c r="E15" s="42">
        <f>SUM(E16:E33)</f>
        <v>1300</v>
      </c>
      <c r="F15" s="43"/>
      <c r="G15" s="44"/>
      <c r="H15" s="45" t="s">
        <v>11</v>
      </c>
      <c r="I15" s="46"/>
      <c r="J15" s="42">
        <f t="shared" ref="J15:K15" si="0">SUM(J16:J18)</f>
        <v>1500</v>
      </c>
      <c r="K15" s="42">
        <f t="shared" si="0"/>
        <v>1500</v>
      </c>
      <c r="L15" s="43"/>
      <c r="M15" s="47"/>
      <c r="O15" s="354"/>
      <c r="P15" s="354"/>
      <c r="Q15" s="354"/>
      <c r="R15" s="354"/>
      <c r="S15" s="354"/>
      <c r="T15" s="354"/>
      <c r="U15" s="354"/>
    </row>
    <row r="16" spans="1:21" ht="18" customHeight="1">
      <c r="A16" s="48"/>
      <c r="B16" s="358" t="s">
        <v>12</v>
      </c>
      <c r="C16" s="359"/>
      <c r="D16" s="312">
        <v>1200</v>
      </c>
      <c r="E16" s="312">
        <v>1300</v>
      </c>
      <c r="F16" s="49"/>
      <c r="G16" s="50"/>
      <c r="H16" s="358" t="s">
        <v>13</v>
      </c>
      <c r="I16" s="359"/>
      <c r="J16" s="317">
        <v>1500</v>
      </c>
      <c r="K16" s="317">
        <v>1500</v>
      </c>
      <c r="L16" s="49"/>
      <c r="M16" s="48"/>
      <c r="O16" s="354"/>
      <c r="P16" s="354"/>
      <c r="Q16" s="354"/>
      <c r="R16" s="354"/>
      <c r="S16" s="354"/>
      <c r="T16" s="354"/>
      <c r="U16" s="354"/>
    </row>
    <row r="17" spans="1:21" ht="25.8" customHeight="1">
      <c r="A17" s="48"/>
      <c r="B17" s="358" t="s">
        <v>14</v>
      </c>
      <c r="C17" s="359"/>
      <c r="D17" s="313"/>
      <c r="E17" s="313"/>
      <c r="F17" s="49"/>
      <c r="G17" s="50"/>
      <c r="H17" s="374" t="s">
        <v>15</v>
      </c>
      <c r="I17" s="375"/>
      <c r="J17" s="313"/>
      <c r="K17" s="313"/>
      <c r="L17" s="49"/>
      <c r="M17" s="48"/>
      <c r="O17" s="354"/>
      <c r="P17" s="354"/>
      <c r="Q17" s="354"/>
      <c r="R17" s="354"/>
      <c r="S17" s="354"/>
      <c r="T17" s="354"/>
      <c r="U17" s="354"/>
    </row>
    <row r="18" spans="1:21" ht="18" customHeight="1">
      <c r="A18" s="25"/>
      <c r="B18" s="358" t="s">
        <v>16</v>
      </c>
      <c r="C18" s="359"/>
      <c r="D18" s="314"/>
      <c r="E18" s="314"/>
      <c r="F18" s="49"/>
      <c r="G18" s="54"/>
      <c r="H18" s="358" t="s">
        <v>17</v>
      </c>
      <c r="I18" s="375"/>
      <c r="J18" s="313"/>
      <c r="K18" s="313"/>
      <c r="L18" s="49"/>
      <c r="M18" s="25"/>
      <c r="O18" s="354"/>
      <c r="P18" s="354"/>
      <c r="Q18" s="354"/>
      <c r="R18" s="354"/>
      <c r="S18" s="354"/>
      <c r="T18" s="354"/>
      <c r="U18" s="354"/>
    </row>
    <row r="19" spans="1:21" ht="18" customHeight="1">
      <c r="A19" s="25"/>
      <c r="B19" s="358" t="s">
        <v>18</v>
      </c>
      <c r="C19" s="359"/>
      <c r="D19" s="313"/>
      <c r="E19" s="313"/>
      <c r="F19" s="49"/>
      <c r="G19" s="54"/>
      <c r="H19" s="358"/>
      <c r="I19" s="375"/>
      <c r="J19" s="51"/>
      <c r="K19" s="55"/>
      <c r="L19" s="49"/>
      <c r="M19" s="25"/>
      <c r="O19" s="354"/>
      <c r="P19" s="354"/>
      <c r="Q19" s="354"/>
      <c r="R19" s="354"/>
      <c r="S19" s="354"/>
      <c r="T19" s="354"/>
      <c r="U19" s="354"/>
    </row>
    <row r="20" spans="1:21" ht="18" customHeight="1">
      <c r="A20" s="25"/>
      <c r="B20" s="358" t="s">
        <v>19</v>
      </c>
      <c r="C20" s="359"/>
      <c r="D20" s="313"/>
      <c r="E20" s="313"/>
      <c r="F20" s="49"/>
      <c r="G20" s="54"/>
      <c r="H20" s="212"/>
      <c r="I20" s="197"/>
      <c r="J20" s="67"/>
      <c r="K20" s="67" t="s">
        <v>71</v>
      </c>
      <c r="L20" s="58" t="str">
        <f t="shared" ref="L20" si="1">IF(ISBLANK($H20), "", K20-J20)</f>
        <v/>
      </c>
      <c r="M20" s="25"/>
      <c r="O20" s="354"/>
      <c r="P20" s="354"/>
      <c r="Q20" s="354"/>
      <c r="R20" s="354"/>
      <c r="S20" s="354"/>
      <c r="T20" s="354"/>
      <c r="U20" s="354"/>
    </row>
    <row r="21" spans="1:21" ht="18" customHeight="1">
      <c r="A21" s="25"/>
      <c r="B21" s="358" t="s">
        <v>20</v>
      </c>
      <c r="C21" s="359"/>
      <c r="D21" s="313"/>
      <c r="E21" s="313"/>
      <c r="F21" s="49"/>
      <c r="G21" s="54"/>
      <c r="J21" s="67"/>
      <c r="K21" s="67" t="s">
        <v>71</v>
      </c>
      <c r="L21" s="58"/>
      <c r="M21" s="25"/>
      <c r="O21" s="354"/>
      <c r="P21" s="354"/>
      <c r="Q21" s="354"/>
      <c r="R21" s="354"/>
      <c r="S21" s="354"/>
      <c r="T21" s="354"/>
      <c r="U21" s="354"/>
    </row>
    <row r="22" spans="1:21" ht="18" customHeight="1">
      <c r="A22" s="25"/>
      <c r="B22" s="358" t="s">
        <v>21</v>
      </c>
      <c r="C22" s="359"/>
      <c r="D22" s="313"/>
      <c r="E22" s="313"/>
      <c r="F22" s="49"/>
      <c r="G22" s="60"/>
      <c r="J22" s="67"/>
      <c r="K22" s="67"/>
      <c r="L22" s="25"/>
      <c r="M22" s="25"/>
      <c r="O22" s="354"/>
      <c r="P22" s="354"/>
      <c r="Q22" s="354"/>
      <c r="R22" s="354"/>
      <c r="S22" s="354"/>
      <c r="T22" s="354"/>
      <c r="U22" s="354"/>
    </row>
    <row r="23" spans="1:21" ht="18" customHeight="1">
      <c r="A23" s="25"/>
      <c r="B23" s="358" t="s">
        <v>22</v>
      </c>
      <c r="C23" s="359"/>
      <c r="D23" s="313"/>
      <c r="E23" s="313"/>
      <c r="F23" s="49"/>
      <c r="G23" s="54"/>
      <c r="H23" s="62"/>
      <c r="I23" s="198"/>
      <c r="J23" s="67"/>
      <c r="K23" s="67" t="s">
        <v>71</v>
      </c>
      <c r="L23" s="25"/>
      <c r="M23" s="25"/>
      <c r="O23" s="354"/>
      <c r="P23" s="354"/>
      <c r="Q23" s="354"/>
      <c r="R23" s="354"/>
      <c r="S23" s="354"/>
      <c r="T23" s="354"/>
      <c r="U23" s="354"/>
    </row>
    <row r="24" spans="1:21" ht="18" customHeight="1">
      <c r="A24" s="25"/>
      <c r="B24" s="358" t="s">
        <v>23</v>
      </c>
      <c r="C24" s="359"/>
      <c r="D24" s="313"/>
      <c r="E24" s="313"/>
      <c r="F24" s="49"/>
      <c r="G24" s="54"/>
      <c r="H24" s="199" t="s">
        <v>69</v>
      </c>
      <c r="I24" s="191"/>
      <c r="J24" s="371"/>
      <c r="K24" s="371"/>
      <c r="L24" s="192"/>
      <c r="M24" s="372"/>
      <c r="O24" s="354"/>
      <c r="P24" s="354"/>
      <c r="Q24" s="354"/>
      <c r="R24" s="354"/>
      <c r="S24" s="354"/>
      <c r="T24" s="354"/>
      <c r="U24" s="354"/>
    </row>
    <row r="25" spans="1:21" ht="17.25" customHeight="1">
      <c r="A25" s="25"/>
      <c r="B25" s="358" t="s">
        <v>24</v>
      </c>
      <c r="C25" s="359"/>
      <c r="D25" s="315"/>
      <c r="E25" s="315"/>
      <c r="F25" s="49"/>
      <c r="G25" s="54"/>
      <c r="H25" s="200">
        <f>E15</f>
        <v>1300</v>
      </c>
      <c r="I25" s="197"/>
      <c r="J25" s="371"/>
      <c r="K25" s="371"/>
      <c r="L25" s="192"/>
      <c r="M25" s="369"/>
      <c r="O25" s="354"/>
      <c r="P25" s="354"/>
      <c r="Q25" s="354"/>
      <c r="R25" s="354"/>
      <c r="S25" s="354"/>
      <c r="T25" s="354"/>
      <c r="U25" s="354"/>
    </row>
    <row r="26" spans="1:21" ht="18" customHeight="1">
      <c r="A26" s="25"/>
      <c r="B26" s="358" t="s">
        <v>25</v>
      </c>
      <c r="C26" s="359"/>
      <c r="D26" s="314"/>
      <c r="E26" s="314"/>
      <c r="F26" s="49"/>
      <c r="G26" s="54"/>
      <c r="H26" s="201"/>
      <c r="I26" s="197"/>
      <c r="J26" s="371"/>
      <c r="K26" s="371"/>
      <c r="L26" s="192"/>
      <c r="M26" s="369"/>
      <c r="O26" s="354"/>
      <c r="P26" s="354"/>
      <c r="Q26" s="354"/>
      <c r="R26" s="354"/>
      <c r="S26" s="354"/>
      <c r="T26" s="354"/>
      <c r="U26" s="354"/>
    </row>
    <row r="27" spans="1:21" ht="18" customHeight="1">
      <c r="A27" s="25"/>
      <c r="B27" s="358" t="s">
        <v>26</v>
      </c>
      <c r="C27" s="359"/>
      <c r="D27" s="313"/>
      <c r="E27" s="313"/>
      <c r="F27" s="49"/>
      <c r="G27" s="54"/>
      <c r="I27" s="191"/>
      <c r="J27" s="371"/>
      <c r="K27" s="371"/>
      <c r="L27" s="192"/>
      <c r="M27" s="369"/>
      <c r="O27" s="354"/>
      <c r="P27" s="354"/>
      <c r="Q27" s="354"/>
      <c r="R27" s="354"/>
      <c r="S27" s="354"/>
      <c r="T27" s="354"/>
      <c r="U27" s="354"/>
    </row>
    <row r="28" spans="1:21" ht="18" customHeight="1">
      <c r="A28" s="25"/>
      <c r="B28" s="358" t="s">
        <v>27</v>
      </c>
      <c r="C28" s="359"/>
      <c r="D28" s="315"/>
      <c r="E28" s="315"/>
      <c r="F28" s="49"/>
      <c r="G28" s="54"/>
      <c r="K28" s="194"/>
      <c r="L28" s="25"/>
      <c r="M28" s="369"/>
      <c r="O28" s="354"/>
      <c r="P28" s="354"/>
      <c r="Q28" s="354"/>
      <c r="R28" s="354"/>
      <c r="S28" s="354"/>
      <c r="T28" s="354"/>
      <c r="U28" s="354"/>
    </row>
    <row r="29" spans="1:21" ht="18" customHeight="1">
      <c r="A29" s="25"/>
      <c r="B29" s="358" t="s">
        <v>30</v>
      </c>
      <c r="C29" s="359"/>
      <c r="D29" s="313"/>
      <c r="E29" s="313"/>
      <c r="F29" s="49"/>
      <c r="G29" s="54"/>
      <c r="H29" s="202" t="s">
        <v>29</v>
      </c>
      <c r="K29" s="195"/>
      <c r="L29" s="25"/>
      <c r="M29" s="369"/>
      <c r="O29" s="354"/>
      <c r="P29" s="354"/>
      <c r="Q29" s="354"/>
      <c r="R29" s="354"/>
      <c r="S29" s="354"/>
      <c r="T29" s="354"/>
      <c r="U29" s="354"/>
    </row>
    <row r="30" spans="1:21" ht="18" customHeight="1">
      <c r="A30" s="25"/>
      <c r="B30" s="358" t="s">
        <v>31</v>
      </c>
      <c r="C30" s="359"/>
      <c r="D30" s="315"/>
      <c r="E30" s="315"/>
      <c r="F30" s="49"/>
      <c r="G30" s="54"/>
      <c r="H30" s="203">
        <f>K15</f>
        <v>1500</v>
      </c>
      <c r="I30" s="193"/>
      <c r="J30" s="63"/>
      <c r="K30" s="63"/>
      <c r="L30" s="25"/>
      <c r="M30" s="369"/>
      <c r="O30" s="354"/>
      <c r="P30" s="354"/>
      <c r="Q30" s="354"/>
      <c r="R30" s="354"/>
      <c r="S30" s="354"/>
      <c r="T30" s="354"/>
      <c r="U30" s="354"/>
    </row>
    <row r="31" spans="1:21" ht="18" customHeight="1">
      <c r="A31" s="25"/>
      <c r="B31" s="358" t="s">
        <v>32</v>
      </c>
      <c r="C31" s="359"/>
      <c r="D31" s="313"/>
      <c r="E31" s="313"/>
      <c r="F31" s="49"/>
      <c r="G31" s="54"/>
      <c r="K31" s="63"/>
      <c r="L31" s="25"/>
      <c r="M31" s="369"/>
      <c r="O31" s="354"/>
      <c r="P31" s="354"/>
      <c r="Q31" s="354"/>
      <c r="R31" s="354"/>
      <c r="S31" s="354"/>
      <c r="T31" s="354"/>
      <c r="U31" s="354"/>
    </row>
    <row r="32" spans="1:21" ht="18" customHeight="1">
      <c r="A32" s="25"/>
      <c r="B32" s="358" t="s">
        <v>33</v>
      </c>
      <c r="C32" s="359"/>
      <c r="D32" s="313"/>
      <c r="E32" s="313"/>
      <c r="F32" s="49"/>
      <c r="G32" s="54"/>
      <c r="K32" s="63"/>
      <c r="L32" s="25"/>
      <c r="M32" s="25"/>
      <c r="O32" s="354"/>
      <c r="P32" s="354"/>
      <c r="Q32" s="354"/>
      <c r="R32" s="354"/>
      <c r="S32" s="354"/>
      <c r="T32" s="354"/>
      <c r="U32" s="354"/>
    </row>
    <row r="33" spans="1:21" ht="18" customHeight="1">
      <c r="A33" s="25"/>
      <c r="B33" s="360" t="s">
        <v>34</v>
      </c>
      <c r="C33" s="361"/>
      <c r="D33" s="316"/>
      <c r="E33" s="316"/>
      <c r="F33" s="49"/>
      <c r="G33" s="63"/>
      <c r="H33" s="63"/>
      <c r="I33" s="63"/>
      <c r="J33" s="63"/>
      <c r="K33" s="63"/>
      <c r="L33" s="63"/>
      <c r="M33" s="63"/>
      <c r="O33" s="354"/>
      <c r="P33" s="354"/>
      <c r="Q33" s="354"/>
      <c r="R33" s="354"/>
      <c r="S33" s="354"/>
      <c r="T33" s="354"/>
      <c r="U33" s="354"/>
    </row>
    <row r="34" spans="1:21" ht="18" hidden="1" customHeight="1">
      <c r="A34" s="25"/>
      <c r="B34" s="66"/>
      <c r="C34" s="66"/>
      <c r="D34" s="67"/>
      <c r="E34" s="67"/>
      <c r="F34" s="58"/>
      <c r="G34" s="63"/>
      <c r="H34" s="68"/>
      <c r="I34" s="68"/>
      <c r="J34" s="68"/>
      <c r="K34" s="68"/>
      <c r="L34" s="69"/>
      <c r="M34" s="70"/>
      <c r="O34" s="354"/>
      <c r="P34" s="354"/>
      <c r="Q34" s="354"/>
      <c r="R34" s="354"/>
      <c r="S34" s="354"/>
      <c r="T34" s="354"/>
      <c r="U34" s="354"/>
    </row>
    <row r="35" spans="1:21" ht="18" hidden="1" customHeight="1">
      <c r="A35" s="71"/>
      <c r="B35" s="72"/>
      <c r="C35" s="72"/>
      <c r="D35" s="72"/>
      <c r="E35" s="72"/>
      <c r="F35" s="72"/>
      <c r="G35" s="63"/>
      <c r="H35" s="68"/>
      <c r="I35" s="68"/>
      <c r="J35" s="68"/>
      <c r="K35" s="68"/>
      <c r="L35" s="69"/>
      <c r="M35" s="70"/>
      <c r="O35" s="354"/>
      <c r="P35" s="354"/>
      <c r="Q35" s="354"/>
      <c r="R35" s="354"/>
      <c r="S35" s="354"/>
      <c r="T35" s="354"/>
      <c r="U35" s="354"/>
    </row>
    <row r="36" spans="1:21" ht="18" customHeight="1">
      <c r="A36" s="71"/>
      <c r="B36" s="49"/>
      <c r="C36" s="49"/>
      <c r="D36" s="49"/>
      <c r="E36" s="49"/>
      <c r="F36" s="49"/>
      <c r="G36" s="190"/>
      <c r="H36" s="190"/>
      <c r="I36" s="190"/>
      <c r="J36" s="190"/>
      <c r="K36" s="190"/>
      <c r="L36" s="190"/>
      <c r="M36" s="190"/>
      <c r="N36" s="196"/>
      <c r="O36" s="354"/>
      <c r="P36" s="354"/>
      <c r="Q36" s="354"/>
      <c r="R36" s="354"/>
      <c r="S36" s="354"/>
      <c r="T36" s="354"/>
      <c r="U36" s="354"/>
    </row>
    <row r="37" spans="1:21" ht="18" customHeight="1">
      <c r="A37" s="71"/>
      <c r="B37" s="73"/>
      <c r="C37" s="72"/>
      <c r="D37" s="72"/>
      <c r="E37" s="72"/>
      <c r="F37" s="74"/>
      <c r="G37" s="204"/>
      <c r="H37" s="362"/>
      <c r="I37" s="363"/>
      <c r="J37" s="363"/>
      <c r="K37" s="363"/>
      <c r="L37" s="364"/>
      <c r="M37" s="205"/>
      <c r="N37" s="196"/>
      <c r="O37" s="354"/>
      <c r="P37" s="354"/>
      <c r="Q37" s="354"/>
      <c r="R37" s="354"/>
      <c r="S37" s="354"/>
      <c r="T37" s="354"/>
      <c r="U37" s="354"/>
    </row>
    <row r="38" spans="1:21" ht="30.6" customHeight="1">
      <c r="A38" s="71"/>
      <c r="B38" s="73"/>
      <c r="C38" s="365">
        <f>C40+Aug!C40+Jul!C40+Jun!C40+May!C40+Apr!C40+Mar!C40+Feb!C40+Jan!C40</f>
        <v>1800</v>
      </c>
      <c r="D38" s="365"/>
      <c r="E38" s="365"/>
      <c r="F38" s="74"/>
      <c r="G38" s="204"/>
      <c r="H38" s="363"/>
      <c r="I38" s="363"/>
      <c r="J38" s="363"/>
      <c r="K38" s="363"/>
      <c r="L38" s="364"/>
      <c r="M38" s="205"/>
      <c r="N38" s="196"/>
      <c r="O38" s="354"/>
      <c r="P38" s="354"/>
      <c r="Q38" s="354"/>
      <c r="R38" s="354"/>
      <c r="S38" s="354"/>
      <c r="T38" s="354"/>
      <c r="U38" s="354"/>
    </row>
    <row r="39" spans="1:21" ht="24" customHeight="1">
      <c r="A39" s="4"/>
      <c r="B39" s="73"/>
      <c r="C39" s="366" t="s">
        <v>35</v>
      </c>
      <c r="D39" s="367"/>
      <c r="E39" s="367"/>
      <c r="F39" s="74"/>
      <c r="G39" s="204"/>
      <c r="H39" s="363"/>
      <c r="I39" s="363"/>
      <c r="J39" s="363"/>
      <c r="K39" s="363"/>
      <c r="L39" s="364"/>
      <c r="M39" s="205"/>
      <c r="N39" s="196"/>
      <c r="O39" s="354"/>
      <c r="P39" s="354"/>
      <c r="Q39" s="354"/>
      <c r="R39" s="354"/>
      <c r="S39" s="354"/>
      <c r="T39" s="354"/>
      <c r="U39" s="354"/>
    </row>
    <row r="40" spans="1:21" ht="39.75" customHeight="1">
      <c r="A40" s="4"/>
      <c r="B40" s="73"/>
      <c r="C40" s="365">
        <f>I11-C11</f>
        <v>200</v>
      </c>
      <c r="D40" s="365"/>
      <c r="E40" s="365"/>
      <c r="F40" s="75"/>
      <c r="G40" s="204"/>
      <c r="H40" s="363"/>
      <c r="I40" s="363"/>
      <c r="J40" s="363"/>
      <c r="K40" s="363"/>
      <c r="L40" s="364"/>
      <c r="M40" s="205"/>
      <c r="N40" s="196"/>
      <c r="O40" s="354"/>
      <c r="P40" s="354"/>
      <c r="Q40" s="354"/>
      <c r="R40" s="354"/>
      <c r="S40" s="354"/>
      <c r="T40" s="354"/>
      <c r="U40" s="354"/>
    </row>
    <row r="41" spans="1:21" ht="18" customHeight="1">
      <c r="A41" s="4"/>
      <c r="B41" s="73"/>
      <c r="C41" s="368" t="str">
        <f>IF(D40&lt;0, "Spent this month", "Saved this month")</f>
        <v>Saved this month</v>
      </c>
      <c r="D41" s="369"/>
      <c r="E41" s="369"/>
      <c r="F41" s="74"/>
      <c r="G41" s="204"/>
      <c r="H41" s="363"/>
      <c r="I41" s="363"/>
      <c r="J41" s="363"/>
      <c r="K41" s="363"/>
      <c r="L41" s="364"/>
      <c r="M41" s="205"/>
      <c r="N41" s="196"/>
      <c r="O41" s="354"/>
      <c r="P41" s="354"/>
      <c r="Q41" s="354"/>
      <c r="R41" s="354"/>
      <c r="S41" s="354"/>
      <c r="T41" s="354"/>
      <c r="U41" s="354"/>
    </row>
    <row r="42" spans="1:21" ht="18" customHeight="1">
      <c r="A42" s="71"/>
      <c r="B42" s="73"/>
      <c r="C42" s="370"/>
      <c r="D42" s="369"/>
      <c r="E42" s="369"/>
      <c r="F42" s="74"/>
      <c r="G42" s="204"/>
      <c r="H42" s="363"/>
      <c r="I42" s="363"/>
      <c r="J42" s="363"/>
      <c r="K42" s="363"/>
      <c r="L42" s="364"/>
      <c r="M42" s="205"/>
      <c r="N42" s="196"/>
      <c r="O42" s="354"/>
      <c r="P42" s="354"/>
      <c r="Q42" s="354"/>
      <c r="R42" s="354"/>
      <c r="S42" s="354"/>
      <c r="T42" s="354"/>
      <c r="U42" s="354"/>
    </row>
    <row r="43" spans="1:21" ht="18.600000000000001" customHeight="1">
      <c r="A43" s="71"/>
      <c r="B43" s="76"/>
      <c r="C43" s="77"/>
      <c r="D43" s="78"/>
      <c r="E43" s="77"/>
      <c r="F43" s="79"/>
      <c r="G43" s="204"/>
      <c r="H43" s="363"/>
      <c r="I43" s="363"/>
      <c r="J43" s="363"/>
      <c r="K43" s="363"/>
      <c r="L43" s="364"/>
      <c r="M43" s="205"/>
      <c r="N43" s="196"/>
      <c r="O43" s="354"/>
      <c r="P43" s="354"/>
      <c r="Q43" s="354"/>
      <c r="R43" s="354"/>
      <c r="S43" s="354"/>
      <c r="T43" s="354"/>
      <c r="U43" s="354"/>
    </row>
    <row r="44" spans="1:21" ht="18" customHeight="1">
      <c r="A44" s="25"/>
      <c r="B44" s="55"/>
      <c r="C44" s="55"/>
      <c r="D44" s="55"/>
      <c r="E44" s="55"/>
      <c r="F44" s="49"/>
      <c r="G44" s="54"/>
      <c r="H44" s="324" t="s">
        <v>36</v>
      </c>
      <c r="I44" s="324"/>
      <c r="J44" s="324"/>
      <c r="K44" s="324"/>
      <c r="L44" s="324"/>
      <c r="M44" s="206"/>
      <c r="O44" s="354"/>
      <c r="P44" s="354"/>
      <c r="Q44" s="354"/>
      <c r="R44" s="354"/>
      <c r="S44" s="354"/>
      <c r="T44" s="354"/>
      <c r="U44" s="354"/>
    </row>
    <row r="45" spans="1:21" ht="18" customHeight="1">
      <c r="A45" s="25"/>
      <c r="B45" s="55"/>
      <c r="C45" s="55"/>
      <c r="D45" s="55"/>
      <c r="E45" s="55"/>
      <c r="F45" s="49"/>
      <c r="G45" s="60"/>
      <c r="H45" s="356"/>
      <c r="I45" s="357"/>
      <c r="J45" s="213"/>
      <c r="K45" s="213" t="str">
        <f>IF(ISBLANK($H45), "", SUMIF([1]Transactions!$J:$J,$H45,[1]Transactions!$H:$H))</f>
        <v/>
      </c>
      <c r="L45" s="214" t="str">
        <f>IF(ISBLANK($H45), "", K45-J45)</f>
        <v/>
      </c>
      <c r="M45" s="192"/>
      <c r="O45" s="354"/>
      <c r="P45" s="354"/>
      <c r="Q45" s="354"/>
      <c r="R45" s="354"/>
      <c r="S45" s="354"/>
      <c r="T45" s="354"/>
      <c r="U45" s="354"/>
    </row>
    <row r="46" spans="1:21" ht="15.75" customHeight="1">
      <c r="H46" s="209"/>
      <c r="I46" s="209"/>
      <c r="J46" s="209"/>
      <c r="K46" s="209"/>
      <c r="L46" s="209"/>
      <c r="M46" s="209"/>
      <c r="O46" s="354"/>
      <c r="P46" s="354"/>
      <c r="Q46" s="354"/>
      <c r="R46" s="354"/>
      <c r="S46" s="354"/>
      <c r="T46" s="354"/>
      <c r="U46" s="354"/>
    </row>
    <row r="47" spans="1:21" ht="15.75" customHeight="1">
      <c r="H47" s="209"/>
      <c r="I47" s="209"/>
      <c r="J47" s="209"/>
      <c r="K47" s="209"/>
      <c r="L47" s="209"/>
      <c r="M47" s="209"/>
    </row>
    <row r="48" spans="1:21" ht="15.75" customHeight="1"/>
  </sheetData>
  <sheetProtection algorithmName="SHA-512" hashValue="UzsM5T+8KDY71cbYrehCvbEesMqNf5PUCtIbEc7rXkRgOPZWhCY72cttuOEAI9/2XVlY+HKO/6mX6KUjrSHI8w==" saltValue="P6raO1KGno0YtJSavplcQQ==" spinCount="100000" sheet="1" objects="1" scenarios="1"/>
  <mergeCells count="48">
    <mergeCell ref="D12:F12"/>
    <mergeCell ref="J12:L12"/>
    <mergeCell ref="B1:G1"/>
    <mergeCell ref="H1:M5"/>
    <mergeCell ref="B2:G3"/>
    <mergeCell ref="B4:G5"/>
    <mergeCell ref="B7:E8"/>
    <mergeCell ref="H7:M7"/>
    <mergeCell ref="B9:F9"/>
    <mergeCell ref="D10:F10"/>
    <mergeCell ref="J10:L10"/>
    <mergeCell ref="D11:F11"/>
    <mergeCell ref="J11:L11"/>
    <mergeCell ref="B21:C21"/>
    <mergeCell ref="B13:F13"/>
    <mergeCell ref="H13:L13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J24:K27"/>
    <mergeCell ref="M24:M31"/>
    <mergeCell ref="B25:C25"/>
    <mergeCell ref="B26:C26"/>
    <mergeCell ref="B27:C27"/>
    <mergeCell ref="B28:C28"/>
    <mergeCell ref="B29:C29"/>
    <mergeCell ref="O1:U1048576"/>
    <mergeCell ref="H44:L44"/>
    <mergeCell ref="H45:I45"/>
    <mergeCell ref="B30:C30"/>
    <mergeCell ref="B31:C31"/>
    <mergeCell ref="B32:C32"/>
    <mergeCell ref="B33:C33"/>
    <mergeCell ref="H37:L43"/>
    <mergeCell ref="C38:E38"/>
    <mergeCell ref="C39:E39"/>
    <mergeCell ref="C40:E40"/>
    <mergeCell ref="C41:E41"/>
    <mergeCell ref="C42:E42"/>
    <mergeCell ref="B22:C22"/>
    <mergeCell ref="B23:C23"/>
    <mergeCell ref="B24:C24"/>
  </mergeCells>
  <conditionalFormatting sqref="B16:C34">
    <cfRule type="notContainsBlanks" dxfId="63" priority="7">
      <formula>LEN(TRIM(B16))&gt;0</formula>
    </cfRule>
  </conditionalFormatting>
  <conditionalFormatting sqref="D34">
    <cfRule type="expression" dxfId="62" priority="8">
      <formula>NOT(ISBLANK(B34))</formula>
    </cfRule>
  </conditionalFormatting>
  <conditionalFormatting sqref="G33:G43">
    <cfRule type="expression" dxfId="61" priority="9">
      <formula>NOT(ISBLANK(H33))</formula>
    </cfRule>
  </conditionalFormatting>
  <conditionalFormatting sqref="F15:F34 B36:F36 F44:F45">
    <cfRule type="cellIs" dxfId="60" priority="10" operator="lessThan">
      <formula>0</formula>
    </cfRule>
  </conditionalFormatting>
  <conditionalFormatting sqref="F16:F34 B36:F36 F44:F45">
    <cfRule type="cellIs" dxfId="59" priority="11" operator="equal">
      <formula>0</formula>
    </cfRule>
  </conditionalFormatting>
  <conditionalFormatting sqref="C38:E38">
    <cfRule type="cellIs" dxfId="58" priority="6" operator="lessThan">
      <formula>0</formula>
    </cfRule>
  </conditionalFormatting>
  <conditionalFormatting sqref="C40:E40">
    <cfRule type="cellIs" dxfId="57" priority="5" operator="lessThan">
      <formula>0</formula>
    </cfRule>
  </conditionalFormatting>
  <conditionalFormatting sqref="H45 H16:H18">
    <cfRule type="notContainsBlanks" dxfId="56" priority="1">
      <formula>LEN(TRIM(H16))&gt;0</formula>
    </cfRule>
  </conditionalFormatting>
  <conditionalFormatting sqref="M33:M43">
    <cfRule type="expression" dxfId="55" priority="2">
      <formula>NOT(ISBLANK(N33))</formula>
    </cfRule>
  </conditionalFormatting>
  <conditionalFormatting sqref="L15:L18 L45">
    <cfRule type="cellIs" dxfId="54" priority="3" operator="lessThan">
      <formula>0</formula>
    </cfRule>
  </conditionalFormatting>
  <conditionalFormatting sqref="L16:L18 L45">
    <cfRule type="cellIs" dxfId="53" priority="4" operator="equal">
      <formula>0</formula>
    </cfRule>
  </conditionalFormatting>
  <hyperlinks>
    <hyperlink ref="H44" r:id="rId1" xr:uid="{45C3ED9F-F7CD-454B-86D9-98E75F4B9FEC}"/>
    <hyperlink ref="H44:L44" r:id="rId2" display="Click Here To Check Your Credit Score" xr:uid="{BC16606C-629E-4AB1-B11D-B666BBE70364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Yearly Review</vt:lpstr>
      <vt:lpstr>To Hide</vt:lpstr>
      <vt:lpstr>Budget Planner v1</vt:lpstr>
      <vt:lpstr>Summary</vt:lpstr>
      <vt:lpstr>Apr!StartingBalance</vt:lpstr>
      <vt:lpstr>Aug!StartingBalance</vt:lpstr>
      <vt:lpstr>'Budget Planner v1'!StartingBalance</vt:lpstr>
      <vt:lpstr>Dec!StartingBalance</vt:lpstr>
      <vt:lpstr>Feb!StartingBalance</vt:lpstr>
      <vt:lpstr>Jan!StartingBalance</vt:lpstr>
      <vt:lpstr>Jul!StartingBalance</vt:lpstr>
      <vt:lpstr>Jun!StartingBalance</vt:lpstr>
      <vt:lpstr>Mar!StartingBalance</vt:lpstr>
      <vt:lpstr>May!StartingBalance</vt:lpstr>
      <vt:lpstr>Nov!StartingBalance</vt:lpstr>
      <vt:lpstr>Oct!StartingBalance</vt:lpstr>
      <vt:lpstr>Sep!StartingBalance</vt:lpstr>
      <vt:lpstr>'Yearly Review'!StartingBalance</vt:lpstr>
      <vt:lpstr>StartingBalance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Biscotti</dc:creator>
  <cp:lastModifiedBy>Rebecca Biscotti</cp:lastModifiedBy>
  <dcterms:created xsi:type="dcterms:W3CDTF">2022-02-23T16:44:38Z</dcterms:created>
  <dcterms:modified xsi:type="dcterms:W3CDTF">2022-03-24T00:43:18Z</dcterms:modified>
</cp:coreProperties>
</file>